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Usuario\Desktop\REFORMA CÂMARA\"/>
    </mc:Choice>
  </mc:AlternateContent>
  <xr:revisionPtr revIDLastSave="0" documentId="8_{06C3B503-EAEF-46D6-BFC9-FF097AD1380E}" xr6:coauthVersionLast="47" xr6:coauthVersionMax="47" xr10:uidLastSave="{00000000-0000-0000-0000-000000000000}"/>
  <bookViews>
    <workbookView xWindow="2205" yWindow="2205" windowWidth="21600" windowHeight="11385" xr2:uid="{00000000-000D-0000-FFFF-FFFF00000000}"/>
  </bookViews>
  <sheets>
    <sheet name="ORCAMENTO" sheetId="3" r:id="rId1"/>
    <sheet name="PROPOSTA" sheetId="1" r:id="rId2"/>
  </sheets>
  <definedNames>
    <definedName name="_xlnm.Print_Titles" localSheetId="0">ORCAMENTO!$1:$7</definedName>
    <definedName name="_xlnm.Print_Titles" localSheetId="1">PROPOSTA!$1:$7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1" i="3" l="1"/>
  <c r="H61" i="3"/>
  <c r="J60" i="3"/>
  <c r="J62" i="3" s="1"/>
  <c r="H60" i="3"/>
  <c r="H62" i="3" s="1"/>
  <c r="K57" i="3"/>
  <c r="J57" i="3"/>
  <c r="H57" i="3"/>
  <c r="J56" i="3"/>
  <c r="K56" i="3" s="1"/>
  <c r="H56" i="3"/>
  <c r="J55" i="3"/>
  <c r="K55" i="3" s="1"/>
  <c r="H55" i="3"/>
  <c r="J54" i="3"/>
  <c r="H54" i="3"/>
  <c r="J53" i="3"/>
  <c r="H53" i="3"/>
  <c r="J50" i="3"/>
  <c r="K50" i="3" s="1"/>
  <c r="H50" i="3"/>
  <c r="J49" i="3"/>
  <c r="H49" i="3"/>
  <c r="H51" i="3" s="1"/>
  <c r="J46" i="3"/>
  <c r="H46" i="3"/>
  <c r="J45" i="3"/>
  <c r="K45" i="3" s="1"/>
  <c r="H45" i="3"/>
  <c r="J44" i="3"/>
  <c r="H44" i="3"/>
  <c r="J41" i="3"/>
  <c r="H41" i="3"/>
  <c r="J40" i="3"/>
  <c r="H40" i="3"/>
  <c r="K40" i="3" s="1"/>
  <c r="J39" i="3"/>
  <c r="K39" i="3" s="1"/>
  <c r="H39" i="3"/>
  <c r="J38" i="3"/>
  <c r="H38" i="3"/>
  <c r="K38" i="3" s="1"/>
  <c r="J37" i="3"/>
  <c r="H37" i="3"/>
  <c r="H35" i="3"/>
  <c r="J34" i="3"/>
  <c r="K34" i="3" s="1"/>
  <c r="H34" i="3"/>
  <c r="J33" i="3"/>
  <c r="H33" i="3"/>
  <c r="K33" i="3" s="1"/>
  <c r="J32" i="3"/>
  <c r="H32" i="3"/>
  <c r="J29" i="3"/>
  <c r="H29" i="3"/>
  <c r="J28" i="3"/>
  <c r="K28" i="3" s="1"/>
  <c r="H28" i="3"/>
  <c r="J27" i="3"/>
  <c r="H27" i="3"/>
  <c r="J26" i="3"/>
  <c r="H26" i="3"/>
  <c r="K26" i="3" s="1"/>
  <c r="J25" i="3"/>
  <c r="K25" i="3" s="1"/>
  <c r="H25" i="3"/>
  <c r="J24" i="3"/>
  <c r="H24" i="3"/>
  <c r="K24" i="3" s="1"/>
  <c r="J23" i="3"/>
  <c r="K23" i="3" s="1"/>
  <c r="H23" i="3"/>
  <c r="J22" i="3"/>
  <c r="H22" i="3"/>
  <c r="K22" i="3" s="1"/>
  <c r="J21" i="3"/>
  <c r="K21" i="3" s="1"/>
  <c r="H21" i="3"/>
  <c r="J20" i="3"/>
  <c r="K20" i="3" s="1"/>
  <c r="H20" i="3"/>
  <c r="J19" i="3"/>
  <c r="H19" i="3"/>
  <c r="H17" i="3"/>
  <c r="J16" i="3"/>
  <c r="K16" i="3" s="1"/>
  <c r="K17" i="3" s="1"/>
  <c r="H16" i="3"/>
  <c r="J13" i="3"/>
  <c r="H13" i="3"/>
  <c r="J12" i="3"/>
  <c r="H12" i="3"/>
  <c r="J11" i="3"/>
  <c r="H11" i="3"/>
  <c r="K10" i="3"/>
  <c r="J10" i="3"/>
  <c r="H10" i="3"/>
  <c r="J16" i="1"/>
  <c r="J17" i="1" s="1"/>
  <c r="J60" i="1"/>
  <c r="J56" i="1"/>
  <c r="H55" i="1"/>
  <c r="J44" i="1"/>
  <c r="J40" i="1"/>
  <c r="H39" i="1"/>
  <c r="J32" i="1"/>
  <c r="J28" i="1"/>
  <c r="H27" i="1"/>
  <c r="J24" i="1"/>
  <c r="H23" i="1"/>
  <c r="J20" i="1"/>
  <c r="H19" i="1"/>
  <c r="J61" i="1"/>
  <c r="H61" i="1"/>
  <c r="H60" i="1"/>
  <c r="J57" i="1"/>
  <c r="H57" i="1"/>
  <c r="H56" i="1"/>
  <c r="J55" i="1"/>
  <c r="J54" i="1"/>
  <c r="H54" i="1"/>
  <c r="J53" i="1"/>
  <c r="H53" i="1"/>
  <c r="J50" i="1"/>
  <c r="H50" i="1"/>
  <c r="J49" i="1"/>
  <c r="H49" i="1"/>
  <c r="J46" i="1"/>
  <c r="H46" i="1"/>
  <c r="J45" i="1"/>
  <c r="H45" i="1"/>
  <c r="H44" i="1"/>
  <c r="J41" i="1"/>
  <c r="H41" i="1"/>
  <c r="H40" i="1"/>
  <c r="J39" i="1"/>
  <c r="J38" i="1"/>
  <c r="H38" i="1"/>
  <c r="J37" i="1"/>
  <c r="H37" i="1"/>
  <c r="J34" i="1"/>
  <c r="H34" i="1"/>
  <c r="J33" i="1"/>
  <c r="H33" i="1"/>
  <c r="H32" i="1"/>
  <c r="J29" i="1"/>
  <c r="H29" i="1"/>
  <c r="H28" i="1"/>
  <c r="J27" i="1"/>
  <c r="J26" i="1"/>
  <c r="H26" i="1"/>
  <c r="J25" i="1"/>
  <c r="H25" i="1"/>
  <c r="H24" i="1"/>
  <c r="J23" i="1"/>
  <c r="J22" i="1"/>
  <c r="H22" i="1"/>
  <c r="J21" i="1"/>
  <c r="H21" i="1"/>
  <c r="H20" i="1"/>
  <c r="J19" i="1"/>
  <c r="J13" i="1"/>
  <c r="J12" i="1"/>
  <c r="J11" i="1"/>
  <c r="J10" i="1"/>
  <c r="H10" i="1"/>
  <c r="H13" i="1"/>
  <c r="H12" i="1"/>
  <c r="H11" i="1"/>
  <c r="J35" i="3" l="1"/>
  <c r="K35" i="3" s="1"/>
  <c r="J42" i="3"/>
  <c r="K27" i="3"/>
  <c r="K41" i="3"/>
  <c r="K49" i="3"/>
  <c r="K54" i="3"/>
  <c r="H14" i="3"/>
  <c r="K13" i="3"/>
  <c r="H47" i="3"/>
  <c r="K11" i="3"/>
  <c r="J14" i="3"/>
  <c r="J47" i="3"/>
  <c r="K29" i="3"/>
  <c r="J51" i="3"/>
  <c r="K51" i="3" s="1"/>
  <c r="K61" i="3"/>
  <c r="H58" i="3"/>
  <c r="J58" i="3"/>
  <c r="K12" i="3"/>
  <c r="J30" i="3"/>
  <c r="H42" i="3"/>
  <c r="K42" i="3" s="1"/>
  <c r="K46" i="3"/>
  <c r="K53" i="3"/>
  <c r="K58" i="3"/>
  <c r="K62" i="3"/>
  <c r="K47" i="3"/>
  <c r="K14" i="3"/>
  <c r="H30" i="3"/>
  <c r="H63" i="3" s="1"/>
  <c r="E66" i="3" s="1"/>
  <c r="J17" i="3"/>
  <c r="J63" i="3" s="1"/>
  <c r="E67" i="3" s="1"/>
  <c r="K19" i="3"/>
  <c r="K32" i="3"/>
  <c r="K37" i="3"/>
  <c r="K60" i="3"/>
  <c r="K44" i="3"/>
  <c r="H51" i="1"/>
  <c r="J58" i="1"/>
  <c r="J35" i="1"/>
  <c r="J62" i="1"/>
  <c r="H47" i="1"/>
  <c r="H62" i="1"/>
  <c r="H35" i="1"/>
  <c r="K13" i="1"/>
  <c r="K11" i="1"/>
  <c r="H42" i="1"/>
  <c r="J51" i="1"/>
  <c r="H30" i="1"/>
  <c r="H14" i="1"/>
  <c r="J42" i="1"/>
  <c r="H58" i="1"/>
  <c r="J30" i="1"/>
  <c r="K30" i="1" s="1"/>
  <c r="K12" i="1"/>
  <c r="K44" i="1"/>
  <c r="K10" i="1"/>
  <c r="J14" i="1"/>
  <c r="J47" i="1"/>
  <c r="K60" i="1"/>
  <c r="K56" i="1"/>
  <c r="K40" i="1"/>
  <c r="K32" i="1"/>
  <c r="K28" i="1"/>
  <c r="K24" i="1"/>
  <c r="K20" i="1"/>
  <c r="K22" i="1"/>
  <c r="K26" i="1"/>
  <c r="K34" i="1"/>
  <c r="K38" i="1"/>
  <c r="K46" i="1"/>
  <c r="K50" i="1"/>
  <c r="K54" i="1"/>
  <c r="H16" i="1"/>
  <c r="H17" i="1" s="1"/>
  <c r="K19" i="1"/>
  <c r="K21" i="1"/>
  <c r="K23" i="1"/>
  <c r="K25" i="1"/>
  <c r="K27" i="1"/>
  <c r="K29" i="1"/>
  <c r="K33" i="1"/>
  <c r="K37" i="1"/>
  <c r="K39" i="1"/>
  <c r="K41" i="1"/>
  <c r="K45" i="1"/>
  <c r="K49" i="1"/>
  <c r="K53" i="1"/>
  <c r="K55" i="1"/>
  <c r="K57" i="1"/>
  <c r="K61" i="1"/>
  <c r="K51" i="1" l="1"/>
  <c r="K42" i="1"/>
  <c r="K30" i="3"/>
  <c r="K63" i="3" s="1"/>
  <c r="E65" i="3" s="1"/>
  <c r="K62" i="1"/>
  <c r="K35" i="1"/>
  <c r="K58" i="1"/>
  <c r="J63" i="1"/>
  <c r="H63" i="1"/>
  <c r="K47" i="1"/>
  <c r="K14" i="1"/>
  <c r="K16" i="1"/>
  <c r="K17" i="1" l="1"/>
  <c r="K63" i="1" l="1"/>
</calcChain>
</file>

<file path=xl/sharedStrings.xml><?xml version="1.0" encoding="utf-8"?>
<sst xmlns="http://schemas.openxmlformats.org/spreadsheetml/2006/main" count="484" uniqueCount="165">
  <si>
    <t>1.</t>
  </si>
  <si>
    <t>TROCA DA COBERTURA</t>
  </si>
  <si>
    <t/>
  </si>
  <si>
    <t>1.1.</t>
  </si>
  <si>
    <t>SINAPI</t>
  </si>
  <si>
    <t>97647</t>
  </si>
  <si>
    <t>REMOÇÃO DE TELHAS, DE FIBROCIMENTO, METÁLICA E CERÂMICA, DE FORMA MANUAL, SEM REAPROVEITAMENTO. AF_12/2017</t>
  </si>
  <si>
    <t>M2</t>
  </si>
  <si>
    <t>1.2.</t>
  </si>
  <si>
    <t>COMP</t>
  </si>
  <si>
    <t>010</t>
  </si>
  <si>
    <t>TELHADO COM TELHA ALUZINCO COM ISOLANTE TERMICO</t>
  </si>
  <si>
    <t xml:space="preserve">M2    </t>
  </si>
  <si>
    <t>1.3.</t>
  </si>
  <si>
    <t>94228</t>
  </si>
  <si>
    <t>CALHA EM CHAPA DE AÇO GALVANIZADO NÚMERO 24, DESENVOLVIMENTO DE 50 CM, INCLUSO TRANSPORTE VERTICAL. AF_07/2019</t>
  </si>
  <si>
    <t>M</t>
  </si>
  <si>
    <t>1.4.</t>
  </si>
  <si>
    <t>001</t>
  </si>
  <si>
    <t>CAPA MURO (RUFO) EM TODO O PERIMETRO INTERNO DA PLATIBANDA PREDIO</t>
  </si>
  <si>
    <t xml:space="preserve">M     </t>
  </si>
  <si>
    <t>2.</t>
  </si>
  <si>
    <t>ENTRADA DE ENERGIA</t>
  </si>
  <si>
    <t>2.1.</t>
  </si>
  <si>
    <t>101506</t>
  </si>
  <si>
    <t>ENTRADA DE ENERGIA ELÉTRICA, AÉREA, TRIFÁSICA, COM CAIXA DE SOBREPOR, CABO DE 16 MM2 E DISJUNTOR DIN 50A (NÃO INCLUSO O POSTE DE CONCRETO). AF_07/2020_P</t>
  </si>
  <si>
    <t>UN</t>
  </si>
  <si>
    <t>3.</t>
  </si>
  <si>
    <t>REFORMA ELÉTRICA INTERNA</t>
  </si>
  <si>
    <t>3.1.</t>
  </si>
  <si>
    <t>97665</t>
  </si>
  <si>
    <t>REMOÇÃO DE LUMINÁRIAS, DE FORMA MANUAL, SEM REAPROVEITAMENTO. AF_12/2017</t>
  </si>
  <si>
    <t>3.2.</t>
  </si>
  <si>
    <t>SINAPI-I</t>
  </si>
  <si>
    <t>38091</t>
  </si>
  <si>
    <t xml:space="preserve">ESPELHO / PLACA CEGA 4" X 2", PARA INSTALACAO DE TOMADAS E INTERRUPTORES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</si>
  <si>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UN    </t>
  </si>
  <si>
    <t>3.3.</t>
  </si>
  <si>
    <t>38093</t>
  </si>
  <si>
    <t xml:space="preserve">ESPELHO / PLACA DE 2 POSTOS 4" X 2", PARA INSTALACAO DE TOMADAS E INTERRUPTORES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</si>
  <si>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3.4.</t>
  </si>
  <si>
    <t>97592</t>
  </si>
  <si>
    <t>LUMINÁRIA TIPO PLAFON, DE SOBREPOR, COM 1 LÂMPADA LED DE 12/13 W, SEM REATOR - FORNECIMENTO E INSTALAÇÃO. AF_02/2020</t>
  </si>
  <si>
    <t>3.5.</t>
  </si>
  <si>
    <t>97598</t>
  </si>
  <si>
    <t>SENSOR DE PRESENÇA SEM FOTOCÉLULA, FIXAÇÃO EM TETO - FORNECIMENTO E INSTALAÇÃO. AF_02/2020</t>
  </si>
  <si>
    <t>3.6.</t>
  </si>
  <si>
    <t xml:space="preserve">LAMPADA LED 10 W BIVOLT BRANCA, FORMATO TRADICIONAL (BASE E27)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</si>
  <si>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3.7.</t>
  </si>
  <si>
    <t>91926</t>
  </si>
  <si>
    <t>CABO DE COBRE FLEXÍVEL ISOLADO, 2,5 MM², ANTI-CHAMA 450/750 V, PARA CIRCUITOS TERMINAIS - FORNECIMENTO E INSTALAÇÃO. AF_12/2015</t>
  </si>
  <si>
    <t>3.8.</t>
  </si>
  <si>
    <t>91924</t>
  </si>
  <si>
    <t>CABO DE COBRE FLEXÍVEL ISOLADO, 1,5 MM², ANTI-CHAMA 450/750 V, PARA CIRCUITOS TERMINAIS - FORNECIMENTO E INSTALAÇÃO. AF_12/2015</t>
  </si>
  <si>
    <t>3.9.</t>
  </si>
  <si>
    <t>95729</t>
  </si>
  <si>
    <t>ELETRODUTO RÍGIDO SOLDÁVEL, PVC, DN 20 MM (½), APARENTE, INSTALADO EM PAREDE - FORNECIMENTO E INSTALAÇÃO. AF_11/2016_P</t>
  </si>
  <si>
    <t>3.10.</t>
  </si>
  <si>
    <t>95726</t>
  </si>
  <si>
    <t>ELETRODUTO RÍGIDO SOLDÁVEL, PVC, DN 20 MM (½), APARENTE, INSTALADO EM TETO - FORNECIMENTO E INSTALAÇÃO. AF_11/2016_P</t>
  </si>
  <si>
    <t>3.11.</t>
  </si>
  <si>
    <t xml:space="preserve">TOMADA 2P+T 10A, 250V, CONJUNTO MONTADO PARA SOBREPOR 4" X 2" (CAIXA + MODULO)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</si>
  <si>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4.</t>
  </si>
  <si>
    <t>TROCA DO PISO INTERNO</t>
  </si>
  <si>
    <t>4.1.</t>
  </si>
  <si>
    <t>97633</t>
  </si>
  <si>
    <t>DEMOLIÇÃO DE REVESTIMENTO CERÂMICO, DE FORMA MANUAL, SEM REAPROVEITAMENTO. AF_12/2017</t>
  </si>
  <si>
    <t>4.2.</t>
  </si>
  <si>
    <t>87249</t>
  </si>
  <si>
    <t>REVESTIMENTO CERÂMICO PARA PISO COM PLACAS TIPO ESMALTADA EXTRA DE DIMENSÕES 45X45 CM APLICADA EM AMBIENTES DE ÁREA MENOR QUE 5 M2. AF_06/2014</t>
  </si>
  <si>
    <t>4.3.</t>
  </si>
  <si>
    <t>88648</t>
  </si>
  <si>
    <t>RODAPÉ CERÂMICO DE 7CM DE ALTURA COM PLACAS TIPO ESMALTADA EXTRA  DE DIMENSÕES 35X35CM. AF_06/2014</t>
  </si>
  <si>
    <t>5.</t>
  </si>
  <si>
    <t>ESTACIONAMENTO EXTERNO</t>
  </si>
  <si>
    <t>5.1.</t>
  </si>
  <si>
    <t>98524</t>
  </si>
  <si>
    <t>LIMPEZA MANUAL DE VEGETAÇÃO EM TERRENO COM ENXADA.AF_05/2018</t>
  </si>
  <si>
    <t>5.2.</t>
  </si>
  <si>
    <t>97625</t>
  </si>
  <si>
    <t>DEMOLIÇÃO DE ALVENARIA PARA QUALQUER TIPO DE BLOCO, DE FORMA MECANIZADA, SEM REAPROVEITAMENTO. AF_12/2017</t>
  </si>
  <si>
    <t>M3</t>
  </si>
  <si>
    <t>5.3.</t>
  </si>
  <si>
    <t>103334</t>
  </si>
  <si>
    <t>ALVENARIA DE VEDAÇÃO DE BLOCOS CERÂMICOS FURADOS NA HORIZONTAL DE 14X9X19 CM (ESPESSURA 14 CM, BLOCO DEITADO) E ARGAMASSA DE ASSENTAMENTO COM PREPARO EM BETONEIRA. AF_12/2021</t>
  </si>
  <si>
    <t>5.4.</t>
  </si>
  <si>
    <t>002</t>
  </si>
  <si>
    <t xml:space="preserve">Portao de acesso de ferro </t>
  </si>
  <si>
    <t>M²</t>
  </si>
  <si>
    <t>5.5.</t>
  </si>
  <si>
    <t>COTAÇÕES</t>
  </si>
  <si>
    <t>MOTOR PARA PORTÃO ELETRONICO INSTALADO COM 2 CONTROLES</t>
  </si>
  <si>
    <t xml:space="preserve">UN </t>
  </si>
  <si>
    <t>6.</t>
  </si>
  <si>
    <t>FORRO</t>
  </si>
  <si>
    <t>6.1.</t>
  </si>
  <si>
    <t>004</t>
  </si>
  <si>
    <t>FORRO DE PVC LISO, BRANCO, COLOCADO SOB O FORRO EXISTENTE EM MADEIRA</t>
  </si>
  <si>
    <t>6.2.</t>
  </si>
  <si>
    <t>97641</t>
  </si>
  <si>
    <t>REMOÇÃO DE FORRO DE GESSO, DE FORMA MANUAL, SEM REAPROVEITAMENTO. AF_12/2017</t>
  </si>
  <si>
    <t>6.3.</t>
  </si>
  <si>
    <t>96109</t>
  </si>
  <si>
    <t>FORRO EM PLACAS DE GESSO, PARA AMBIENTES RESIDENCIAIS. AF_05/2017_P</t>
  </si>
  <si>
    <t>7.</t>
  </si>
  <si>
    <t>BALCÃO DOS BANHEIROS</t>
  </si>
  <si>
    <t>7.1.</t>
  </si>
  <si>
    <t>003</t>
  </si>
  <si>
    <t>BANCADA DE GRANITO PARA BALCÃO MDF</t>
  </si>
  <si>
    <t>7.2.</t>
  </si>
  <si>
    <t>BALCÃO EM MDF PARA BANHEIROS</t>
  </si>
  <si>
    <t>8.</t>
  </si>
  <si>
    <t>PINTURA GERAL INTERNA E EXTERNA</t>
  </si>
  <si>
    <t>8.1.</t>
  </si>
  <si>
    <t>102200</t>
  </si>
  <si>
    <t>APLICAÇÃO MASSA ALQUÍDICA PARA MADEIRA, PARA PINTURA COM TINTA DE ACABAMENTO (PIGMENTADA). AF_01/2021</t>
  </si>
  <si>
    <t>8.2.</t>
  </si>
  <si>
    <t>88485</t>
  </si>
  <si>
    <t>APLICAÇÃO DE FUNDO SELADOR ACRÍLICO EM PAREDES, UMA DEMÃO. AF_06/2014</t>
  </si>
  <si>
    <t>8.3.</t>
  </si>
  <si>
    <t>102227</t>
  </si>
  <si>
    <t>PINTURA TINTA DE ACABAMENTO (PIGMENTADA) A ÓLEO EM MADEIRA, 3 DEMÃOS. AF_01/2021</t>
  </si>
  <si>
    <t>8.4.</t>
  </si>
  <si>
    <t>88495</t>
  </si>
  <si>
    <t>APLICAÇÃO E LIXAMENTO DE MASSA LÁTEX EM PAREDES, UMA DEMÃO. AF_06/2014</t>
  </si>
  <si>
    <t>8.5.</t>
  </si>
  <si>
    <t>88489</t>
  </si>
  <si>
    <t>APLICAÇÃO MANUAL DE PINTURA COM TINTA LÁTEX ACRÍLICA EM PAREDES, DUAS DEMÃOS. AF_06/2014</t>
  </si>
  <si>
    <t>9.</t>
  </si>
  <si>
    <t>SERVIÇOS FINAIS</t>
  </si>
  <si>
    <t>9.1.</t>
  </si>
  <si>
    <t>005</t>
  </si>
  <si>
    <t>PISO EM CERAMICA ESMALTADA EXTERNA</t>
  </si>
  <si>
    <t>9.2.</t>
  </si>
  <si>
    <t>RELOCAR O LETREIRO DA FACHADA</t>
  </si>
  <si>
    <t>Item</t>
  </si>
  <si>
    <t>Fonte</t>
  </si>
  <si>
    <t>Código</t>
  </si>
  <si>
    <t>Descrição</t>
  </si>
  <si>
    <t>Unidade</t>
  </si>
  <si>
    <t>Quantidade</t>
  </si>
  <si>
    <t>TOTAL GERAL</t>
  </si>
  <si>
    <t>BDI JÁ INCLUSO NA PLANILHA</t>
  </si>
  <si>
    <t>PLANILHA PROPOSTA</t>
  </si>
  <si>
    <t xml:space="preserve">TOTAL GERAL </t>
  </si>
  <si>
    <t>SUBTOTAL</t>
  </si>
  <si>
    <t>Preço Unitario Material</t>
  </si>
  <si>
    <t>Total Material</t>
  </si>
  <si>
    <t>Preço Unitario Mão de obra</t>
  </si>
  <si>
    <t>Total Mão de obra</t>
  </si>
  <si>
    <t xml:space="preserve">Prefeitura Municipal de Quatro Irmãos </t>
  </si>
  <si>
    <t>Reforma da Camara de Vereadores</t>
  </si>
  <si>
    <t>PLANILHA ORÇAMENTÁRIA</t>
  </si>
  <si>
    <t>o PRESENTE ORÇAMENTO IMPORTA EM R$</t>
  </si>
  <si>
    <t>sendo material</t>
  </si>
  <si>
    <t>e mao de obra</t>
  </si>
  <si>
    <t>(Cento e cinquenta e seis mil e sete reais e cinquenta e quatro centavos)</t>
  </si>
  <si>
    <t>(Noventa e quatro mil e cento e trinta e nove reais e setenta e oito centavos).</t>
  </si>
  <si>
    <t>(Sessenta e um mil e oitocentos e sessenta e sete reais e setenta e sete centavos).</t>
  </si>
  <si>
    <t>Quatro Irmaos, março de 2022.</t>
  </si>
  <si>
    <t>A presente proposta importa em R$ ___________________________________________________________________________________________________</t>
  </si>
  <si>
    <t>Sendo Material R$ __________________________________________________________________________________________________________________</t>
  </si>
  <si>
    <t>Mão de obra R$ ____________________________________________________________________________________________________________________</t>
  </si>
  <si>
    <t>Proponente: ________________________________________________________________________________________________________________________________________________________</t>
  </si>
  <si>
    <t>Data: ___________________________________________________________________________________________________________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</si>
</sst>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43" fontId="0" fillId="0" borderId="0" xfId="1" applyFont="1"/>
    <xf numFmtId="0" fontId="0" fillId="0" borderId="1" xfId="0" applyBorder="1"/>
    <xf numFmtId="43" fontId="0" fillId="0" borderId="1" xfId="1" applyFont="1" applyBorder="1"/>
    <xf numFmtId="0" fontId="2" fillId="0" borderId="1" xfId="0" applyFont="1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43" fontId="2" fillId="0" borderId="1" xfId="1" applyFont="1" applyBorder="1"/>
    <xf numFmtId="43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9"/>
  <sheetViews>
    <sheetView tabSelected="1" zoomScaleNormal="100" workbookViewId="0">
      <selection activeCell="B2" sqref="B2"/>
    </sheetView>
  </sheetViews>
  <sheetFormatPr defaultRowHeight="15" x14ac:dyDescent="0.25"/>
  <cols>
    <col min="2" max="2" width="10.42578125" bestFit="1" customWidth="1"/>
    <col min="3" max="3" width="7.140625" bestFit="1" customWidth="1"/>
    <col min="4" max="4" width="70.5703125" customWidth="1"/>
    <col min="5" max="5" width="11.5703125" bestFit="1" customWidth="1"/>
    <col min="6" max="6" width="12.85546875" style="2" bestFit="1" customWidth="1"/>
    <col min="7" max="9" width="12.85546875" style="2" customWidth="1"/>
    <col min="10" max="10" width="17.85546875" style="2" bestFit="1" customWidth="1"/>
    <col min="11" max="11" width="14.42578125" style="2" bestFit="1" customWidth="1"/>
  </cols>
  <sheetData>
    <row r="1" spans="1:11" ht="21" x14ac:dyDescent="0.35">
      <c r="A1" s="12" t="s">
        <v>152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21" x14ac:dyDescent="0.35">
      <c r="A2" s="1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21" x14ac:dyDescent="0.35">
      <c r="A3" s="1" t="s">
        <v>150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x14ac:dyDescent="0.25">
      <c r="A4" s="1" t="s">
        <v>151</v>
      </c>
    </row>
    <row r="6" spans="1:11" x14ac:dyDescent="0.25">
      <c r="A6" s="1" t="s">
        <v>142</v>
      </c>
    </row>
    <row r="7" spans="1:11" s="1" customFormat="1" x14ac:dyDescent="0.25">
      <c r="A7" s="5" t="s">
        <v>135</v>
      </c>
      <c r="B7" s="5" t="s">
        <v>136</v>
      </c>
      <c r="C7" s="5" t="s">
        <v>137</v>
      </c>
      <c r="D7" s="5" t="s">
        <v>138</v>
      </c>
      <c r="E7" s="5" t="s">
        <v>139</v>
      </c>
      <c r="F7" s="8" t="s">
        <v>140</v>
      </c>
      <c r="G7" s="8" t="s">
        <v>146</v>
      </c>
      <c r="H7" s="8" t="s">
        <v>147</v>
      </c>
      <c r="I7" s="8" t="s">
        <v>148</v>
      </c>
      <c r="J7" s="8" t="s">
        <v>149</v>
      </c>
      <c r="K7" s="8" t="s">
        <v>141</v>
      </c>
    </row>
    <row r="8" spans="1:11" x14ac:dyDescent="0.25">
      <c r="A8" s="3"/>
      <c r="B8" s="3"/>
      <c r="C8" s="3"/>
      <c r="D8" s="3"/>
      <c r="E8" s="3"/>
      <c r="F8" s="4"/>
      <c r="G8" s="4"/>
      <c r="H8" s="4"/>
      <c r="I8" s="4"/>
      <c r="J8" s="4"/>
      <c r="K8" s="4"/>
    </row>
    <row r="9" spans="1:11" x14ac:dyDescent="0.25">
      <c r="A9" s="3" t="s">
        <v>0</v>
      </c>
      <c r="B9" s="3"/>
      <c r="C9" s="3"/>
      <c r="D9" s="5" t="s">
        <v>1</v>
      </c>
      <c r="E9" s="3" t="s">
        <v>2</v>
      </c>
      <c r="F9" s="4"/>
      <c r="G9" s="4"/>
      <c r="H9" s="4"/>
      <c r="I9" s="4"/>
      <c r="J9" s="4"/>
      <c r="K9" s="4"/>
    </row>
    <row r="10" spans="1:11" ht="30" x14ac:dyDescent="0.25">
      <c r="A10" s="3" t="s">
        <v>3</v>
      </c>
      <c r="B10" s="3" t="s">
        <v>4</v>
      </c>
      <c r="C10" s="3" t="s">
        <v>5</v>
      </c>
      <c r="D10" s="6" t="s">
        <v>6</v>
      </c>
      <c r="E10" s="3" t="s">
        <v>7</v>
      </c>
      <c r="F10" s="4">
        <v>176</v>
      </c>
      <c r="G10" s="4">
        <v>3.63</v>
      </c>
      <c r="H10" s="4">
        <f>G10*F10</f>
        <v>638.88</v>
      </c>
      <c r="I10" s="4">
        <v>0</v>
      </c>
      <c r="J10" s="4">
        <f>I10*F10</f>
        <v>0</v>
      </c>
      <c r="K10" s="4">
        <f>J10+H10</f>
        <v>638.88</v>
      </c>
    </row>
    <row r="11" spans="1:11" x14ac:dyDescent="0.25">
      <c r="A11" s="3" t="s">
        <v>8</v>
      </c>
      <c r="B11" s="3" t="s">
        <v>9</v>
      </c>
      <c r="C11" s="3" t="s">
        <v>10</v>
      </c>
      <c r="D11" s="6" t="s">
        <v>11</v>
      </c>
      <c r="E11" s="3" t="s">
        <v>12</v>
      </c>
      <c r="F11" s="4">
        <v>176</v>
      </c>
      <c r="G11" s="4">
        <v>199.32999999999998</v>
      </c>
      <c r="H11" s="4">
        <f t="shared" ref="H11:H13" si="0">G11*F11</f>
        <v>35082.079999999994</v>
      </c>
      <c r="I11" s="4">
        <v>133</v>
      </c>
      <c r="J11" s="4">
        <f t="shared" ref="J11:J13" si="1">I11*F11</f>
        <v>23408</v>
      </c>
      <c r="K11" s="4">
        <f t="shared" ref="K11:K13" si="2">J11+H11</f>
        <v>58490.079999999994</v>
      </c>
    </row>
    <row r="12" spans="1:11" ht="30" x14ac:dyDescent="0.25">
      <c r="A12" s="3" t="s">
        <v>13</v>
      </c>
      <c r="B12" s="3" t="s">
        <v>4</v>
      </c>
      <c r="C12" s="3" t="s">
        <v>14</v>
      </c>
      <c r="D12" s="6" t="s">
        <v>15</v>
      </c>
      <c r="E12" s="3" t="s">
        <v>16</v>
      </c>
      <c r="F12" s="4">
        <v>36</v>
      </c>
      <c r="G12" s="4">
        <v>84.6</v>
      </c>
      <c r="H12" s="4">
        <f t="shared" si="0"/>
        <v>3045.6</v>
      </c>
      <c r="I12" s="4">
        <v>56.4</v>
      </c>
      <c r="J12" s="4">
        <f t="shared" si="1"/>
        <v>2030.3999999999999</v>
      </c>
      <c r="K12" s="4">
        <f t="shared" si="2"/>
        <v>5076</v>
      </c>
    </row>
    <row r="13" spans="1:11" ht="30" x14ac:dyDescent="0.25">
      <c r="A13" s="3" t="s">
        <v>17</v>
      </c>
      <c r="B13" s="3" t="s">
        <v>9</v>
      </c>
      <c r="C13" s="3" t="s">
        <v>18</v>
      </c>
      <c r="D13" s="6" t="s">
        <v>19</v>
      </c>
      <c r="E13" s="3" t="s">
        <v>20</v>
      </c>
      <c r="F13" s="4">
        <v>56</v>
      </c>
      <c r="G13" s="4">
        <v>59.400000000000006</v>
      </c>
      <c r="H13" s="4">
        <f t="shared" si="0"/>
        <v>3326.4000000000005</v>
      </c>
      <c r="I13" s="4">
        <v>37.5</v>
      </c>
      <c r="J13" s="4">
        <f t="shared" si="1"/>
        <v>2100</v>
      </c>
      <c r="K13" s="4">
        <f t="shared" si="2"/>
        <v>5426.4000000000005</v>
      </c>
    </row>
    <row r="14" spans="1:11" x14ac:dyDescent="0.25">
      <c r="A14" s="3"/>
      <c r="B14" s="3"/>
      <c r="C14" s="3"/>
      <c r="D14" s="7" t="s">
        <v>145</v>
      </c>
      <c r="E14" s="3"/>
      <c r="F14" s="4"/>
      <c r="G14" s="4"/>
      <c r="H14" s="4">
        <f>SUM(H10:H13)</f>
        <v>42092.959999999992</v>
      </c>
      <c r="I14" s="4"/>
      <c r="J14" s="4">
        <f>SUM(J10:J13)</f>
        <v>27538.400000000001</v>
      </c>
      <c r="K14" s="8">
        <f>SUM(K9:K13)</f>
        <v>69631.359999999986</v>
      </c>
    </row>
    <row r="15" spans="1:11" s="1" customFormat="1" x14ac:dyDescent="0.25">
      <c r="A15" s="5" t="s">
        <v>21</v>
      </c>
      <c r="B15" s="5"/>
      <c r="C15" s="5"/>
      <c r="D15" s="7" t="s">
        <v>22</v>
      </c>
      <c r="E15" s="5" t="s">
        <v>2</v>
      </c>
      <c r="F15" s="8"/>
      <c r="G15" s="8"/>
      <c r="H15" s="8"/>
      <c r="I15" s="8"/>
      <c r="J15" s="8"/>
      <c r="K15" s="8"/>
    </row>
    <row r="16" spans="1:11" ht="45" x14ac:dyDescent="0.25">
      <c r="A16" s="3" t="s">
        <v>23</v>
      </c>
      <c r="B16" s="3" t="s">
        <v>4</v>
      </c>
      <c r="C16" s="3" t="s">
        <v>24</v>
      </c>
      <c r="D16" s="6" t="s">
        <v>25</v>
      </c>
      <c r="E16" s="3" t="s">
        <v>26</v>
      </c>
      <c r="F16" s="4">
        <v>1</v>
      </c>
      <c r="G16" s="4">
        <v>1274.6199999999999</v>
      </c>
      <c r="H16" s="4">
        <f t="shared" ref="H16" si="3">G16*F16</f>
        <v>1274.6199999999999</v>
      </c>
      <c r="I16" s="4">
        <v>850</v>
      </c>
      <c r="J16" s="4">
        <f t="shared" ref="J16" si="4">I16*F16</f>
        <v>850</v>
      </c>
      <c r="K16" s="4">
        <f t="shared" ref="K16" si="5">J16+H16</f>
        <v>2124.62</v>
      </c>
    </row>
    <row r="17" spans="1:11" x14ac:dyDescent="0.25">
      <c r="A17" s="3"/>
      <c r="B17" s="3"/>
      <c r="C17" s="3"/>
      <c r="D17" s="7" t="s">
        <v>145</v>
      </c>
      <c r="E17" s="5"/>
      <c r="F17" s="8"/>
      <c r="G17" s="8"/>
      <c r="H17" s="8">
        <f>SUM(H16)</f>
        <v>1274.6199999999999</v>
      </c>
      <c r="I17" s="8"/>
      <c r="J17" s="8">
        <f>SUM(J16)</f>
        <v>850</v>
      </c>
      <c r="K17" s="8">
        <f>SUM(K16)</f>
        <v>2124.62</v>
      </c>
    </row>
    <row r="18" spans="1:11" s="1" customFormat="1" x14ac:dyDescent="0.25">
      <c r="A18" s="5" t="s">
        <v>27</v>
      </c>
      <c r="B18" s="5"/>
      <c r="C18" s="5"/>
      <c r="D18" s="7" t="s">
        <v>28</v>
      </c>
      <c r="E18" s="5" t="s">
        <v>2</v>
      </c>
      <c r="F18" s="8"/>
      <c r="G18" s="8"/>
      <c r="H18" s="8"/>
      <c r="I18" s="8"/>
      <c r="J18" s="8"/>
      <c r="K18" s="8"/>
    </row>
    <row r="19" spans="1:11" ht="30" x14ac:dyDescent="0.25">
      <c r="A19" s="3" t="s">
        <v>29</v>
      </c>
      <c r="B19" s="3" t="s">
        <v>4</v>
      </c>
      <c r="C19" s="3" t="s">
        <v>30</v>
      </c>
      <c r="D19" s="6" t="s">
        <v>31</v>
      </c>
      <c r="E19" s="3" t="s">
        <v>26</v>
      </c>
      <c r="F19" s="4">
        <v>30</v>
      </c>
      <c r="G19" s="4">
        <v>0.8</v>
      </c>
      <c r="H19" s="4">
        <f t="shared" ref="H19:H61" si="6">G19*F19</f>
        <v>24</v>
      </c>
      <c r="I19" s="4">
        <v>0.54</v>
      </c>
      <c r="J19" s="4">
        <f t="shared" ref="J19:J61" si="7">I19*F19</f>
        <v>16.200000000000003</v>
      </c>
      <c r="K19" s="4">
        <f t="shared" ref="K19:K62" si="8">J19+H19</f>
        <v>40.200000000000003</v>
      </c>
    </row>
    <row r="20" spans="1:11" ht="30" x14ac:dyDescent="0.25">
      <c r="A20" s="3" t="s">
        <v>32</v>
      </c>
      <c r="B20" s="3" t="s">
        <v>33</v>
      </c>
      <c r="C20" s="3" t="s">
        <v>34</v>
      </c>
      <c r="D20" s="6" t="s">
        <v>35</v>
      </c>
      <c r="E20" s="3" t="s">
        <v>36</v>
      </c>
      <c r="F20" s="4">
        <v>35</v>
      </c>
      <c r="G20" s="4">
        <v>1.9200000000000002</v>
      </c>
      <c r="H20" s="4">
        <f t="shared" si="6"/>
        <v>67.2</v>
      </c>
      <c r="I20" s="4">
        <v>1.28</v>
      </c>
      <c r="J20" s="4">
        <f t="shared" si="7"/>
        <v>44.800000000000004</v>
      </c>
      <c r="K20" s="4">
        <f t="shared" si="8"/>
        <v>112</v>
      </c>
    </row>
    <row r="21" spans="1:11" ht="30" x14ac:dyDescent="0.25">
      <c r="A21" s="3" t="s">
        <v>37</v>
      </c>
      <c r="B21" s="3" t="s">
        <v>33</v>
      </c>
      <c r="C21" s="3" t="s">
        <v>38</v>
      </c>
      <c r="D21" s="6" t="s">
        <v>39</v>
      </c>
      <c r="E21" s="3" t="s">
        <v>36</v>
      </c>
      <c r="F21" s="4">
        <v>35</v>
      </c>
      <c r="G21" s="4">
        <v>1.8900000000000001</v>
      </c>
      <c r="H21" s="4">
        <f t="shared" si="6"/>
        <v>66.150000000000006</v>
      </c>
      <c r="I21" s="4">
        <v>1.25</v>
      </c>
      <c r="J21" s="4">
        <f t="shared" si="7"/>
        <v>43.75</v>
      </c>
      <c r="K21" s="4">
        <f t="shared" si="8"/>
        <v>109.9</v>
      </c>
    </row>
    <row r="22" spans="1:11" ht="30" x14ac:dyDescent="0.25">
      <c r="A22" s="3" t="s">
        <v>40</v>
      </c>
      <c r="B22" s="3" t="s">
        <v>4</v>
      </c>
      <c r="C22" s="3" t="s">
        <v>41</v>
      </c>
      <c r="D22" s="6" t="s">
        <v>42</v>
      </c>
      <c r="E22" s="3" t="s">
        <v>26</v>
      </c>
      <c r="F22" s="4">
        <v>20</v>
      </c>
      <c r="G22" s="4">
        <v>28.040000000000003</v>
      </c>
      <c r="H22" s="4">
        <f t="shared" si="6"/>
        <v>560.80000000000007</v>
      </c>
      <c r="I22" s="4">
        <v>18.7</v>
      </c>
      <c r="J22" s="4">
        <f t="shared" si="7"/>
        <v>374</v>
      </c>
      <c r="K22" s="4">
        <f t="shared" si="8"/>
        <v>934.80000000000007</v>
      </c>
    </row>
    <row r="23" spans="1:11" ht="30" x14ac:dyDescent="0.25">
      <c r="A23" s="3" t="s">
        <v>43</v>
      </c>
      <c r="B23" s="3" t="s">
        <v>4</v>
      </c>
      <c r="C23" s="3" t="s">
        <v>44</v>
      </c>
      <c r="D23" s="6" t="s">
        <v>45</v>
      </c>
      <c r="E23" s="3" t="s">
        <v>26</v>
      </c>
      <c r="F23" s="4">
        <v>5</v>
      </c>
      <c r="G23" s="4">
        <v>55.759999999999991</v>
      </c>
      <c r="H23" s="4">
        <f t="shared" si="6"/>
        <v>278.79999999999995</v>
      </c>
      <c r="I23" s="4">
        <v>37.200000000000003</v>
      </c>
      <c r="J23" s="4">
        <f t="shared" si="7"/>
        <v>186</v>
      </c>
      <c r="K23" s="4">
        <f t="shared" si="8"/>
        <v>464.79999999999995</v>
      </c>
    </row>
    <row r="24" spans="1:11" x14ac:dyDescent="0.25">
      <c r="A24" s="3" t="s">
        <v>46</v>
      </c>
      <c r="B24" s="3" t="s">
        <v>33</v>
      </c>
      <c r="C24" s="3">
        <v>38194</v>
      </c>
      <c r="D24" s="6" t="s">
        <v>47</v>
      </c>
      <c r="E24" s="3" t="s">
        <v>36</v>
      </c>
      <c r="F24" s="4">
        <v>15</v>
      </c>
      <c r="G24" s="4">
        <v>6.9600000000000009</v>
      </c>
      <c r="H24" s="4">
        <f t="shared" si="6"/>
        <v>104.4</v>
      </c>
      <c r="I24" s="4">
        <v>4.5999999999999996</v>
      </c>
      <c r="J24" s="4">
        <f t="shared" si="7"/>
        <v>69</v>
      </c>
      <c r="K24" s="4">
        <f t="shared" si="8"/>
        <v>173.4</v>
      </c>
    </row>
    <row r="25" spans="1:11" ht="30" x14ac:dyDescent="0.25">
      <c r="A25" s="3" t="s">
        <v>48</v>
      </c>
      <c r="B25" s="3" t="s">
        <v>4</v>
      </c>
      <c r="C25" s="3" t="s">
        <v>49</v>
      </c>
      <c r="D25" s="6" t="s">
        <v>50</v>
      </c>
      <c r="E25" s="3" t="s">
        <v>16</v>
      </c>
      <c r="F25" s="4">
        <v>330</v>
      </c>
      <c r="G25" s="4">
        <v>3.04</v>
      </c>
      <c r="H25" s="4">
        <f t="shared" si="6"/>
        <v>1003.2</v>
      </c>
      <c r="I25" s="4">
        <v>2</v>
      </c>
      <c r="J25" s="4">
        <f t="shared" si="7"/>
        <v>660</v>
      </c>
      <c r="K25" s="4">
        <f t="shared" si="8"/>
        <v>1663.2</v>
      </c>
    </row>
    <row r="26" spans="1:11" ht="30" x14ac:dyDescent="0.25">
      <c r="A26" s="3" t="s">
        <v>51</v>
      </c>
      <c r="B26" s="3" t="s">
        <v>4</v>
      </c>
      <c r="C26" s="3" t="s">
        <v>52</v>
      </c>
      <c r="D26" s="6" t="s">
        <v>53</v>
      </c>
      <c r="E26" s="3" t="s">
        <v>16</v>
      </c>
      <c r="F26" s="4">
        <v>250</v>
      </c>
      <c r="G26" s="4">
        <v>2.06</v>
      </c>
      <c r="H26" s="4">
        <f t="shared" si="6"/>
        <v>515</v>
      </c>
      <c r="I26" s="4">
        <v>1.37</v>
      </c>
      <c r="J26" s="4">
        <f t="shared" si="7"/>
        <v>342.5</v>
      </c>
      <c r="K26" s="4">
        <f t="shared" si="8"/>
        <v>857.5</v>
      </c>
    </row>
    <row r="27" spans="1:11" ht="30" x14ac:dyDescent="0.25">
      <c r="A27" s="3" t="s">
        <v>54</v>
      </c>
      <c r="B27" s="3" t="s">
        <v>4</v>
      </c>
      <c r="C27" s="3" t="s">
        <v>55</v>
      </c>
      <c r="D27" s="6" t="s">
        <v>56</v>
      </c>
      <c r="E27" s="3" t="s">
        <v>16</v>
      </c>
      <c r="F27" s="4">
        <v>150</v>
      </c>
      <c r="G27" s="4">
        <v>5.8699999999999992</v>
      </c>
      <c r="H27" s="4">
        <f t="shared" si="6"/>
        <v>880.49999999999989</v>
      </c>
      <c r="I27" s="4">
        <v>3.9</v>
      </c>
      <c r="J27" s="4">
        <f t="shared" si="7"/>
        <v>585</v>
      </c>
      <c r="K27" s="4">
        <f t="shared" si="8"/>
        <v>1465.5</v>
      </c>
    </row>
    <row r="28" spans="1:11" ht="30" x14ac:dyDescent="0.25">
      <c r="A28" s="3" t="s">
        <v>57</v>
      </c>
      <c r="B28" s="3" t="s">
        <v>4</v>
      </c>
      <c r="C28" s="3" t="s">
        <v>58</v>
      </c>
      <c r="D28" s="6" t="s">
        <v>59</v>
      </c>
      <c r="E28" s="3" t="s">
        <v>16</v>
      </c>
      <c r="F28" s="4">
        <v>100</v>
      </c>
      <c r="G28" s="4">
        <v>4.57</v>
      </c>
      <c r="H28" s="4">
        <f t="shared" si="6"/>
        <v>457</v>
      </c>
      <c r="I28" s="4">
        <v>3.05</v>
      </c>
      <c r="J28" s="4">
        <f t="shared" si="7"/>
        <v>305</v>
      </c>
      <c r="K28" s="4">
        <f t="shared" si="8"/>
        <v>762</v>
      </c>
    </row>
    <row r="29" spans="1:11" ht="30" x14ac:dyDescent="0.25">
      <c r="A29" s="3" t="s">
        <v>60</v>
      </c>
      <c r="B29" s="3" t="s">
        <v>33</v>
      </c>
      <c r="C29" s="3">
        <v>12147</v>
      </c>
      <c r="D29" s="6" t="s">
        <v>61</v>
      </c>
      <c r="E29" s="3" t="s">
        <v>36</v>
      </c>
      <c r="F29" s="4">
        <v>55</v>
      </c>
      <c r="G29" s="4">
        <v>11.08</v>
      </c>
      <c r="H29" s="4">
        <f t="shared" si="6"/>
        <v>609.4</v>
      </c>
      <c r="I29" s="4">
        <v>7.4</v>
      </c>
      <c r="J29" s="4">
        <f t="shared" si="7"/>
        <v>407</v>
      </c>
      <c r="K29" s="4">
        <f t="shared" si="8"/>
        <v>1016.4</v>
      </c>
    </row>
    <row r="30" spans="1:11" s="1" customFormat="1" x14ac:dyDescent="0.25">
      <c r="A30" s="5"/>
      <c r="B30" s="5"/>
      <c r="C30" s="5"/>
      <c r="D30" s="7" t="s">
        <v>145</v>
      </c>
      <c r="E30" s="5" t="s">
        <v>2</v>
      </c>
      <c r="F30" s="8"/>
      <c r="G30" s="8"/>
      <c r="H30" s="8">
        <f>SUM(H19:H29)</f>
        <v>4566.45</v>
      </c>
      <c r="I30" s="8"/>
      <c r="J30" s="8">
        <f>SUM(J19:J29)</f>
        <v>3033.25</v>
      </c>
      <c r="K30" s="8">
        <f t="shared" si="8"/>
        <v>7599.7</v>
      </c>
    </row>
    <row r="31" spans="1:11" s="1" customFormat="1" x14ac:dyDescent="0.25">
      <c r="A31" s="5" t="s">
        <v>62</v>
      </c>
      <c r="B31" s="5"/>
      <c r="C31" s="5"/>
      <c r="D31" s="7" t="s">
        <v>63</v>
      </c>
      <c r="E31" s="5" t="s">
        <v>2</v>
      </c>
      <c r="F31" s="8"/>
      <c r="G31" s="4"/>
      <c r="H31" s="4"/>
      <c r="I31" s="4"/>
      <c r="J31" s="4"/>
      <c r="K31" s="4"/>
    </row>
    <row r="32" spans="1:11" ht="30" x14ac:dyDescent="0.25">
      <c r="A32" s="3" t="s">
        <v>64</v>
      </c>
      <c r="B32" s="3" t="s">
        <v>4</v>
      </c>
      <c r="C32" s="3" t="s">
        <v>65</v>
      </c>
      <c r="D32" s="6" t="s">
        <v>66</v>
      </c>
      <c r="E32" s="3" t="s">
        <v>7</v>
      </c>
      <c r="F32" s="4">
        <v>39.4</v>
      </c>
      <c r="G32" s="4">
        <v>14.29</v>
      </c>
      <c r="H32" s="4">
        <f t="shared" si="6"/>
        <v>563.02599999999995</v>
      </c>
      <c r="I32" s="4">
        <v>9.5</v>
      </c>
      <c r="J32" s="4">
        <f t="shared" si="7"/>
        <v>374.3</v>
      </c>
      <c r="K32" s="4">
        <f t="shared" si="8"/>
        <v>937.32600000000002</v>
      </c>
    </row>
    <row r="33" spans="1:11" ht="45" x14ac:dyDescent="0.25">
      <c r="A33" s="3" t="s">
        <v>67</v>
      </c>
      <c r="B33" s="3" t="s">
        <v>4</v>
      </c>
      <c r="C33" s="3" t="s">
        <v>68</v>
      </c>
      <c r="D33" s="6" t="s">
        <v>69</v>
      </c>
      <c r="E33" s="3" t="s">
        <v>7</v>
      </c>
      <c r="F33" s="4">
        <v>39.4</v>
      </c>
      <c r="G33" s="4">
        <v>44.680000000000007</v>
      </c>
      <c r="H33" s="4">
        <f t="shared" si="6"/>
        <v>1760.3920000000003</v>
      </c>
      <c r="I33" s="4">
        <v>29.8</v>
      </c>
      <c r="J33" s="4">
        <f t="shared" si="7"/>
        <v>1174.1199999999999</v>
      </c>
      <c r="K33" s="4">
        <f t="shared" si="8"/>
        <v>2934.5120000000002</v>
      </c>
    </row>
    <row r="34" spans="1:11" ht="30" x14ac:dyDescent="0.25">
      <c r="A34" s="3" t="s">
        <v>70</v>
      </c>
      <c r="B34" s="3" t="s">
        <v>4</v>
      </c>
      <c r="C34" s="3" t="s">
        <v>71</v>
      </c>
      <c r="D34" s="6" t="s">
        <v>72</v>
      </c>
      <c r="E34" s="3" t="s">
        <v>16</v>
      </c>
      <c r="F34" s="4">
        <v>15</v>
      </c>
      <c r="G34" s="4">
        <v>4.67</v>
      </c>
      <c r="H34" s="4">
        <f t="shared" si="6"/>
        <v>70.05</v>
      </c>
      <c r="I34" s="4">
        <v>3.15</v>
      </c>
      <c r="J34" s="4">
        <f t="shared" si="7"/>
        <v>47.25</v>
      </c>
      <c r="K34" s="4">
        <f t="shared" si="8"/>
        <v>117.3</v>
      </c>
    </row>
    <row r="35" spans="1:11" s="1" customFormat="1" x14ac:dyDescent="0.25">
      <c r="A35" s="5"/>
      <c r="B35" s="5"/>
      <c r="C35" s="5"/>
      <c r="D35" s="7" t="s">
        <v>145</v>
      </c>
      <c r="E35" s="5" t="s">
        <v>2</v>
      </c>
      <c r="F35" s="8"/>
      <c r="G35" s="4"/>
      <c r="H35" s="4">
        <f>SUM(H32:H34)</f>
        <v>2393.4680000000003</v>
      </c>
      <c r="I35" s="4"/>
      <c r="J35" s="4">
        <f>SUM(J32:J34)</f>
        <v>1595.6699999999998</v>
      </c>
      <c r="K35" s="4">
        <f t="shared" si="8"/>
        <v>3989.1379999999999</v>
      </c>
    </row>
    <row r="36" spans="1:11" s="1" customFormat="1" x14ac:dyDescent="0.25">
      <c r="A36" s="5" t="s">
        <v>73</v>
      </c>
      <c r="B36" s="5"/>
      <c r="C36" s="5"/>
      <c r="D36" s="7" t="s">
        <v>74</v>
      </c>
      <c r="E36" s="5" t="s">
        <v>2</v>
      </c>
      <c r="F36" s="8"/>
      <c r="G36" s="4"/>
      <c r="H36" s="4"/>
      <c r="I36" s="4"/>
      <c r="J36" s="4"/>
      <c r="K36" s="4"/>
    </row>
    <row r="37" spans="1:11" x14ac:dyDescent="0.25">
      <c r="A37" s="3" t="s">
        <v>75</v>
      </c>
      <c r="B37" s="3" t="s">
        <v>4</v>
      </c>
      <c r="C37" s="3" t="s">
        <v>76</v>
      </c>
      <c r="D37" s="6" t="s">
        <v>77</v>
      </c>
      <c r="E37" s="3" t="s">
        <v>7</v>
      </c>
      <c r="F37" s="4">
        <v>350</v>
      </c>
      <c r="G37" s="4">
        <v>2.19</v>
      </c>
      <c r="H37" s="4">
        <f t="shared" si="6"/>
        <v>766.5</v>
      </c>
      <c r="I37" s="4">
        <v>1.4</v>
      </c>
      <c r="J37" s="4">
        <f t="shared" si="7"/>
        <v>489.99999999999994</v>
      </c>
      <c r="K37" s="4">
        <f t="shared" si="8"/>
        <v>1256.5</v>
      </c>
    </row>
    <row r="38" spans="1:11" ht="30" x14ac:dyDescent="0.25">
      <c r="A38" s="3" t="s">
        <v>78</v>
      </c>
      <c r="B38" s="3" t="s">
        <v>4</v>
      </c>
      <c r="C38" s="3" t="s">
        <v>79</v>
      </c>
      <c r="D38" s="6" t="s">
        <v>80</v>
      </c>
      <c r="E38" s="3" t="s">
        <v>81</v>
      </c>
      <c r="F38" s="4">
        <v>5</v>
      </c>
      <c r="G38" s="4">
        <v>36.269999999999996</v>
      </c>
      <c r="H38" s="4">
        <f t="shared" si="6"/>
        <v>181.34999999999997</v>
      </c>
      <c r="I38" s="4">
        <v>24.2</v>
      </c>
      <c r="J38" s="4">
        <f t="shared" si="7"/>
        <v>121</v>
      </c>
      <c r="K38" s="4">
        <f t="shared" si="8"/>
        <v>302.34999999999997</v>
      </c>
    </row>
    <row r="39" spans="1:11" ht="45" x14ac:dyDescent="0.25">
      <c r="A39" s="3" t="s">
        <v>82</v>
      </c>
      <c r="B39" s="3" t="s">
        <v>4</v>
      </c>
      <c r="C39" s="3" t="s">
        <v>83</v>
      </c>
      <c r="D39" s="6" t="s">
        <v>84</v>
      </c>
      <c r="E39" s="3" t="s">
        <v>7</v>
      </c>
      <c r="F39" s="4">
        <v>5.6</v>
      </c>
      <c r="G39" s="4">
        <v>94.789999999999992</v>
      </c>
      <c r="H39" s="4">
        <f t="shared" si="6"/>
        <v>530.82399999999996</v>
      </c>
      <c r="I39" s="4">
        <v>63</v>
      </c>
      <c r="J39" s="4">
        <f t="shared" si="7"/>
        <v>352.79999999999995</v>
      </c>
      <c r="K39" s="4">
        <f t="shared" si="8"/>
        <v>883.62399999999991</v>
      </c>
    </row>
    <row r="40" spans="1:11" x14ac:dyDescent="0.25">
      <c r="A40" s="3" t="s">
        <v>85</v>
      </c>
      <c r="B40" s="3" t="s">
        <v>9</v>
      </c>
      <c r="C40" s="3" t="s">
        <v>86</v>
      </c>
      <c r="D40" s="6" t="s">
        <v>87</v>
      </c>
      <c r="E40" s="3" t="s">
        <v>88</v>
      </c>
      <c r="F40" s="4">
        <v>7.2</v>
      </c>
      <c r="G40" s="4">
        <v>592.16</v>
      </c>
      <c r="H40" s="4">
        <f t="shared" si="6"/>
        <v>4263.5519999999997</v>
      </c>
      <c r="I40" s="4">
        <v>395</v>
      </c>
      <c r="J40" s="4">
        <f t="shared" si="7"/>
        <v>2844</v>
      </c>
      <c r="K40" s="4">
        <f t="shared" si="8"/>
        <v>7107.5519999999997</v>
      </c>
    </row>
    <row r="41" spans="1:11" x14ac:dyDescent="0.25">
      <c r="A41" s="3" t="s">
        <v>89</v>
      </c>
      <c r="B41" s="3" t="s">
        <v>90</v>
      </c>
      <c r="C41" s="3" t="s">
        <v>18</v>
      </c>
      <c r="D41" s="6" t="s">
        <v>91</v>
      </c>
      <c r="E41" s="3" t="s">
        <v>92</v>
      </c>
      <c r="F41" s="4">
        <v>1</v>
      </c>
      <c r="G41" s="4">
        <v>1168.8699999999999</v>
      </c>
      <c r="H41" s="4">
        <f t="shared" si="6"/>
        <v>1168.8699999999999</v>
      </c>
      <c r="I41" s="4">
        <v>775</v>
      </c>
      <c r="J41" s="4">
        <f t="shared" si="7"/>
        <v>775</v>
      </c>
      <c r="K41" s="4">
        <f t="shared" si="8"/>
        <v>1943.87</v>
      </c>
    </row>
    <row r="42" spans="1:11" s="1" customFormat="1" x14ac:dyDescent="0.25">
      <c r="A42" s="5"/>
      <c r="B42" s="5"/>
      <c r="C42" s="5"/>
      <c r="D42" s="7" t="s">
        <v>145</v>
      </c>
      <c r="E42" s="5"/>
      <c r="F42" s="8"/>
      <c r="G42" s="4"/>
      <c r="H42" s="4">
        <f>SUM(H37:H41)</f>
        <v>6911.0959999999995</v>
      </c>
      <c r="I42" s="4"/>
      <c r="J42" s="4">
        <f>SUM(J37:J41)</f>
        <v>4582.8</v>
      </c>
      <c r="K42" s="4">
        <f t="shared" si="8"/>
        <v>11493.896000000001</v>
      </c>
    </row>
    <row r="43" spans="1:11" x14ac:dyDescent="0.25">
      <c r="A43" s="3" t="s">
        <v>93</v>
      </c>
      <c r="B43" s="3"/>
      <c r="C43" s="3"/>
      <c r="D43" s="7" t="s">
        <v>94</v>
      </c>
      <c r="E43" s="3" t="s">
        <v>2</v>
      </c>
      <c r="F43" s="4"/>
      <c r="G43" s="4"/>
      <c r="H43" s="4"/>
      <c r="I43" s="4"/>
      <c r="J43" s="4"/>
      <c r="K43" s="4"/>
    </row>
    <row r="44" spans="1:11" ht="30" x14ac:dyDescent="0.25">
      <c r="A44" s="3" t="s">
        <v>95</v>
      </c>
      <c r="B44" s="3" t="s">
        <v>9</v>
      </c>
      <c r="C44" s="3" t="s">
        <v>96</v>
      </c>
      <c r="D44" s="6" t="s">
        <v>97</v>
      </c>
      <c r="E44" s="3" t="s">
        <v>7</v>
      </c>
      <c r="F44" s="4">
        <v>170</v>
      </c>
      <c r="G44" s="4">
        <v>47.140000000000008</v>
      </c>
      <c r="H44" s="4">
        <f t="shared" si="6"/>
        <v>8013.8000000000011</v>
      </c>
      <c r="I44" s="4">
        <v>31.4</v>
      </c>
      <c r="J44" s="4">
        <f t="shared" si="7"/>
        <v>5338</v>
      </c>
      <c r="K44" s="4">
        <f t="shared" si="8"/>
        <v>13351.800000000001</v>
      </c>
    </row>
    <row r="45" spans="1:11" ht="30" x14ac:dyDescent="0.25">
      <c r="A45" s="3" t="s">
        <v>98</v>
      </c>
      <c r="B45" s="3" t="s">
        <v>4</v>
      </c>
      <c r="C45" s="3" t="s">
        <v>99</v>
      </c>
      <c r="D45" s="6" t="s">
        <v>100</v>
      </c>
      <c r="E45" s="3" t="s">
        <v>7</v>
      </c>
      <c r="F45" s="4">
        <v>5</v>
      </c>
      <c r="G45" s="4">
        <v>-19.850000000000001</v>
      </c>
      <c r="H45" s="4">
        <f t="shared" si="6"/>
        <v>-99.25</v>
      </c>
      <c r="I45" s="4">
        <v>25</v>
      </c>
      <c r="J45" s="4">
        <f t="shared" si="7"/>
        <v>125</v>
      </c>
      <c r="K45" s="4">
        <f t="shared" si="8"/>
        <v>25.75</v>
      </c>
    </row>
    <row r="46" spans="1:11" x14ac:dyDescent="0.25">
      <c r="A46" s="3" t="s">
        <v>101</v>
      </c>
      <c r="B46" s="3" t="s">
        <v>4</v>
      </c>
      <c r="C46" s="3" t="s">
        <v>102</v>
      </c>
      <c r="D46" s="6" t="s">
        <v>103</v>
      </c>
      <c r="E46" s="3" t="s">
        <v>7</v>
      </c>
      <c r="F46" s="4">
        <v>5</v>
      </c>
      <c r="G46" s="4">
        <v>28.890000000000004</v>
      </c>
      <c r="H46" s="4">
        <f t="shared" si="6"/>
        <v>144.45000000000002</v>
      </c>
      <c r="I46" s="4">
        <v>19.2</v>
      </c>
      <c r="J46" s="4">
        <f t="shared" si="7"/>
        <v>96</v>
      </c>
      <c r="K46" s="4">
        <f t="shared" si="8"/>
        <v>240.45000000000002</v>
      </c>
    </row>
    <row r="47" spans="1:11" s="1" customFormat="1" x14ac:dyDescent="0.25">
      <c r="A47" s="5"/>
      <c r="B47" s="5"/>
      <c r="C47" s="5"/>
      <c r="D47" s="7" t="s">
        <v>145</v>
      </c>
      <c r="E47" s="5" t="s">
        <v>2</v>
      </c>
      <c r="F47" s="8"/>
      <c r="G47" s="4"/>
      <c r="H47" s="4">
        <f>SUM(H44:H46)</f>
        <v>8059.0000000000009</v>
      </c>
      <c r="I47" s="4"/>
      <c r="J47" s="4">
        <f>SUM(J44:J46)</f>
        <v>5559</v>
      </c>
      <c r="K47" s="4">
        <f t="shared" si="8"/>
        <v>13618</v>
      </c>
    </row>
    <row r="48" spans="1:11" s="1" customFormat="1" x14ac:dyDescent="0.25">
      <c r="A48" s="5" t="s">
        <v>104</v>
      </c>
      <c r="B48" s="5"/>
      <c r="C48" s="5"/>
      <c r="D48" s="7" t="s">
        <v>105</v>
      </c>
      <c r="E48" s="5" t="s">
        <v>2</v>
      </c>
      <c r="F48" s="8"/>
      <c r="G48" s="4"/>
      <c r="H48" s="4"/>
      <c r="I48" s="4"/>
      <c r="J48" s="4"/>
      <c r="K48" s="4"/>
    </row>
    <row r="49" spans="1:11" x14ac:dyDescent="0.25">
      <c r="A49" s="3" t="s">
        <v>106</v>
      </c>
      <c r="B49" s="3" t="s">
        <v>9</v>
      </c>
      <c r="C49" s="3" t="s">
        <v>107</v>
      </c>
      <c r="D49" s="6" t="s">
        <v>108</v>
      </c>
      <c r="E49" s="3" t="s">
        <v>88</v>
      </c>
      <c r="F49" s="4">
        <v>1.4</v>
      </c>
      <c r="G49" s="4">
        <v>631.82999999999993</v>
      </c>
      <c r="H49" s="4">
        <f t="shared" si="6"/>
        <v>884.5619999999999</v>
      </c>
      <c r="I49" s="4">
        <v>421</v>
      </c>
      <c r="J49" s="4">
        <f t="shared" si="7"/>
        <v>589.4</v>
      </c>
      <c r="K49" s="4">
        <f t="shared" si="8"/>
        <v>1473.962</v>
      </c>
    </row>
    <row r="50" spans="1:11" x14ac:dyDescent="0.25">
      <c r="A50" s="3" t="s">
        <v>109</v>
      </c>
      <c r="B50" s="3" t="s">
        <v>90</v>
      </c>
      <c r="C50" s="3" t="s">
        <v>86</v>
      </c>
      <c r="D50" s="6" t="s">
        <v>110</v>
      </c>
      <c r="E50" s="3" t="s">
        <v>92</v>
      </c>
      <c r="F50" s="4">
        <v>2</v>
      </c>
      <c r="G50" s="4">
        <v>1697.69</v>
      </c>
      <c r="H50" s="4">
        <f t="shared" si="6"/>
        <v>3395.38</v>
      </c>
      <c r="I50" s="4">
        <v>1132</v>
      </c>
      <c r="J50" s="4">
        <f t="shared" si="7"/>
        <v>2264</v>
      </c>
      <c r="K50" s="4">
        <f t="shared" si="8"/>
        <v>5659.38</v>
      </c>
    </row>
    <row r="51" spans="1:11" s="1" customFormat="1" x14ac:dyDescent="0.25">
      <c r="A51" s="5"/>
      <c r="B51" s="5"/>
      <c r="C51" s="5"/>
      <c r="D51" s="7" t="s">
        <v>145</v>
      </c>
      <c r="E51" s="5" t="s">
        <v>2</v>
      </c>
      <c r="F51" s="8"/>
      <c r="G51" s="4"/>
      <c r="H51" s="4">
        <f>SUM(H49:H50)</f>
        <v>4279.942</v>
      </c>
      <c r="I51" s="4"/>
      <c r="J51" s="4">
        <f>SUM(J49:J50)</f>
        <v>2853.4</v>
      </c>
      <c r="K51" s="4">
        <f t="shared" si="8"/>
        <v>7133.3420000000006</v>
      </c>
    </row>
    <row r="52" spans="1:11" s="1" customFormat="1" x14ac:dyDescent="0.25">
      <c r="A52" s="5" t="s">
        <v>111</v>
      </c>
      <c r="B52" s="5"/>
      <c r="C52" s="5"/>
      <c r="D52" s="7" t="s">
        <v>112</v>
      </c>
      <c r="E52" s="5" t="s">
        <v>2</v>
      </c>
      <c r="F52" s="8"/>
      <c r="G52" s="4"/>
      <c r="H52" s="4"/>
      <c r="I52" s="4"/>
      <c r="J52" s="4"/>
      <c r="K52" s="4"/>
    </row>
    <row r="53" spans="1:11" ht="30" x14ac:dyDescent="0.25">
      <c r="A53" s="3" t="s">
        <v>113</v>
      </c>
      <c r="B53" s="3" t="s">
        <v>4</v>
      </c>
      <c r="C53" s="3" t="s">
        <v>114</v>
      </c>
      <c r="D53" s="6" t="s">
        <v>115</v>
      </c>
      <c r="E53" s="3" t="s">
        <v>7</v>
      </c>
      <c r="F53" s="4">
        <v>73.710000000000008</v>
      </c>
      <c r="G53" s="4">
        <v>15.770000000000001</v>
      </c>
      <c r="H53" s="4">
        <f t="shared" si="6"/>
        <v>1162.4067000000002</v>
      </c>
      <c r="I53" s="4">
        <v>10.4</v>
      </c>
      <c r="J53" s="4">
        <f t="shared" si="7"/>
        <v>766.58400000000006</v>
      </c>
      <c r="K53" s="4">
        <f t="shared" si="8"/>
        <v>1928.9907000000003</v>
      </c>
    </row>
    <row r="54" spans="1:11" ht="30" x14ac:dyDescent="0.25">
      <c r="A54" s="3" t="s">
        <v>116</v>
      </c>
      <c r="B54" s="3" t="s">
        <v>4</v>
      </c>
      <c r="C54" s="3" t="s">
        <v>117</v>
      </c>
      <c r="D54" s="6" t="s">
        <v>118</v>
      </c>
      <c r="E54" s="3" t="s">
        <v>7</v>
      </c>
      <c r="F54" s="4">
        <v>73.709999999999994</v>
      </c>
      <c r="G54" s="4">
        <v>1.6800000000000002</v>
      </c>
      <c r="H54" s="4">
        <f t="shared" si="6"/>
        <v>123.83280000000001</v>
      </c>
      <c r="I54" s="4">
        <v>1.1499999999999999</v>
      </c>
      <c r="J54" s="4">
        <f t="shared" si="7"/>
        <v>84.766499999999979</v>
      </c>
      <c r="K54" s="4">
        <f t="shared" si="8"/>
        <v>208.59929999999997</v>
      </c>
    </row>
    <row r="55" spans="1:11" ht="30" x14ac:dyDescent="0.25">
      <c r="A55" s="3" t="s">
        <v>119</v>
      </c>
      <c r="B55" s="3" t="s">
        <v>4</v>
      </c>
      <c r="C55" s="3" t="s">
        <v>120</v>
      </c>
      <c r="D55" s="6" t="s">
        <v>121</v>
      </c>
      <c r="E55" s="3" t="s">
        <v>7</v>
      </c>
      <c r="F55" s="4">
        <v>73.709999999999994</v>
      </c>
      <c r="G55" s="4">
        <v>16.240000000000002</v>
      </c>
      <c r="H55" s="4">
        <f t="shared" si="6"/>
        <v>1197.0504000000001</v>
      </c>
      <c r="I55" s="4">
        <v>10.7</v>
      </c>
      <c r="J55" s="4">
        <f t="shared" si="7"/>
        <v>788.69699999999989</v>
      </c>
      <c r="K55" s="4">
        <f t="shared" si="8"/>
        <v>1985.7474</v>
      </c>
    </row>
    <row r="56" spans="1:11" ht="30" x14ac:dyDescent="0.25">
      <c r="A56" s="3" t="s">
        <v>122</v>
      </c>
      <c r="B56" s="3" t="s">
        <v>4</v>
      </c>
      <c r="C56" s="3" t="s">
        <v>123</v>
      </c>
      <c r="D56" s="6" t="s">
        <v>124</v>
      </c>
      <c r="E56" s="3" t="s">
        <v>7</v>
      </c>
      <c r="F56" s="4">
        <v>933</v>
      </c>
      <c r="G56" s="4">
        <v>8.69</v>
      </c>
      <c r="H56" s="4">
        <f t="shared" si="6"/>
        <v>8107.7699999999995</v>
      </c>
      <c r="I56" s="4">
        <v>5.9</v>
      </c>
      <c r="J56" s="4">
        <f t="shared" si="7"/>
        <v>5504.7000000000007</v>
      </c>
      <c r="K56" s="4">
        <f t="shared" si="8"/>
        <v>13612.470000000001</v>
      </c>
    </row>
    <row r="57" spans="1:11" ht="30" x14ac:dyDescent="0.25">
      <c r="A57" s="3" t="s">
        <v>125</v>
      </c>
      <c r="B57" s="3" t="s">
        <v>4</v>
      </c>
      <c r="C57" s="3" t="s">
        <v>126</v>
      </c>
      <c r="D57" s="6" t="s">
        <v>127</v>
      </c>
      <c r="E57" s="3" t="s">
        <v>7</v>
      </c>
      <c r="F57" s="4">
        <v>933</v>
      </c>
      <c r="G57" s="4">
        <v>10.71</v>
      </c>
      <c r="H57" s="4">
        <f t="shared" si="6"/>
        <v>9992.43</v>
      </c>
      <c r="I57" s="4">
        <v>6.5</v>
      </c>
      <c r="J57" s="4">
        <f t="shared" si="7"/>
        <v>6064.5</v>
      </c>
      <c r="K57" s="4">
        <f t="shared" si="8"/>
        <v>16056.93</v>
      </c>
    </row>
    <row r="58" spans="1:11" s="1" customFormat="1" x14ac:dyDescent="0.25">
      <c r="A58" s="5"/>
      <c r="B58" s="5"/>
      <c r="C58" s="5"/>
      <c r="D58" s="7" t="s">
        <v>145</v>
      </c>
      <c r="E58" s="5" t="s">
        <v>2</v>
      </c>
      <c r="F58" s="8"/>
      <c r="G58" s="4"/>
      <c r="H58" s="4">
        <f>SUM(H53:H57)</f>
        <v>20583.4899</v>
      </c>
      <c r="I58" s="4"/>
      <c r="J58" s="4">
        <f>SUM(J53:J57)</f>
        <v>13209.247500000001</v>
      </c>
      <c r="K58" s="4">
        <f t="shared" si="8"/>
        <v>33792.737399999998</v>
      </c>
    </row>
    <row r="59" spans="1:11" s="1" customFormat="1" x14ac:dyDescent="0.25">
      <c r="A59" s="5" t="s">
        <v>128</v>
      </c>
      <c r="B59" s="5"/>
      <c r="C59" s="5"/>
      <c r="D59" s="7" t="s">
        <v>129</v>
      </c>
      <c r="E59" s="5" t="s">
        <v>2</v>
      </c>
      <c r="F59" s="8"/>
      <c r="G59" s="4"/>
      <c r="H59" s="4"/>
      <c r="I59" s="4"/>
      <c r="J59" s="4"/>
      <c r="K59" s="4"/>
    </row>
    <row r="60" spans="1:11" x14ac:dyDescent="0.25">
      <c r="A60" s="3" t="s">
        <v>130</v>
      </c>
      <c r="B60" s="3" t="s">
        <v>9</v>
      </c>
      <c r="C60" s="3" t="s">
        <v>131</v>
      </c>
      <c r="D60" s="6" t="s">
        <v>132</v>
      </c>
      <c r="E60" s="3" t="s">
        <v>88</v>
      </c>
      <c r="F60" s="4">
        <v>60</v>
      </c>
      <c r="G60" s="4">
        <v>60.16</v>
      </c>
      <c r="H60" s="4">
        <f t="shared" si="6"/>
        <v>3609.6</v>
      </c>
      <c r="I60" s="4">
        <v>40</v>
      </c>
      <c r="J60" s="4">
        <f t="shared" si="7"/>
        <v>2400</v>
      </c>
      <c r="K60" s="4">
        <f t="shared" si="8"/>
        <v>6009.6</v>
      </c>
    </row>
    <row r="61" spans="1:11" x14ac:dyDescent="0.25">
      <c r="A61" s="3" t="s">
        <v>133</v>
      </c>
      <c r="B61" s="3" t="s">
        <v>90</v>
      </c>
      <c r="C61" s="3" t="s">
        <v>107</v>
      </c>
      <c r="D61" s="6" t="s">
        <v>134</v>
      </c>
      <c r="E61" s="3" t="s">
        <v>92</v>
      </c>
      <c r="F61" s="4">
        <v>1</v>
      </c>
      <c r="G61" s="4">
        <v>369.15</v>
      </c>
      <c r="H61" s="4">
        <f t="shared" si="6"/>
        <v>369.15</v>
      </c>
      <c r="I61" s="4">
        <v>246</v>
      </c>
      <c r="J61" s="4">
        <f t="shared" si="7"/>
        <v>246</v>
      </c>
      <c r="K61" s="4">
        <f t="shared" si="8"/>
        <v>615.15</v>
      </c>
    </row>
    <row r="62" spans="1:11" s="1" customFormat="1" x14ac:dyDescent="0.25">
      <c r="A62" s="5"/>
      <c r="B62" s="5"/>
      <c r="C62" s="5"/>
      <c r="D62" s="7" t="s">
        <v>145</v>
      </c>
      <c r="E62" s="5" t="s">
        <v>2</v>
      </c>
      <c r="F62" s="8"/>
      <c r="G62" s="4"/>
      <c r="H62" s="4">
        <f>SUM(H60:H61)</f>
        <v>3978.75</v>
      </c>
      <c r="I62" s="4"/>
      <c r="J62" s="4">
        <f>SUM(J60:J61)</f>
        <v>2646</v>
      </c>
      <c r="K62" s="4">
        <f t="shared" si="8"/>
        <v>6624.75</v>
      </c>
    </row>
    <row r="63" spans="1:11" x14ac:dyDescent="0.25">
      <c r="A63" s="5"/>
      <c r="B63" s="5"/>
      <c r="C63" s="5"/>
      <c r="D63" s="7" t="s">
        <v>144</v>
      </c>
      <c r="E63" s="5"/>
      <c r="F63" s="8"/>
      <c r="G63" s="8"/>
      <c r="H63" s="8">
        <f>SUM(H62,H58,H51,H47,H42,H35,H30,H14,H17)</f>
        <v>94139.775899999979</v>
      </c>
      <c r="I63" s="8"/>
      <c r="J63" s="8">
        <f>SUM(J62,J58,J51,J47,J42,J35,J30,J14,J17)</f>
        <v>61867.767500000002</v>
      </c>
      <c r="K63" s="8">
        <f>SUM(K62,K58,K51,K47,K42,K35,K30,K14,K17)</f>
        <v>156007.54339999997</v>
      </c>
    </row>
    <row r="65" spans="4:6" x14ac:dyDescent="0.25">
      <c r="D65" s="11" t="s">
        <v>153</v>
      </c>
      <c r="E65" s="9">
        <f>K63</f>
        <v>156007.54339999997</v>
      </c>
      <c r="F65" s="2" t="s">
        <v>156</v>
      </c>
    </row>
    <row r="66" spans="4:6" x14ac:dyDescent="0.25">
      <c r="D66" s="11" t="s">
        <v>154</v>
      </c>
      <c r="E66" s="9">
        <f>H63</f>
        <v>94139.775899999979</v>
      </c>
      <c r="F66" s="2" t="s">
        <v>157</v>
      </c>
    </row>
    <row r="67" spans="4:6" x14ac:dyDescent="0.25">
      <c r="D67" s="11" t="s">
        <v>155</v>
      </c>
      <c r="E67" s="9">
        <f>J63</f>
        <v>61867.767500000002</v>
      </c>
      <c r="F67" s="2" t="s">
        <v>158</v>
      </c>
    </row>
    <row r="69" spans="4:6" x14ac:dyDescent="0.25">
      <c r="D69" s="11" t="s">
        <v>159</v>
      </c>
    </row>
  </sheetData>
  <mergeCells count="1">
    <mergeCell ref="A1:K1"/>
  </mergeCells>
  <pageMargins left="0.51181102362204722" right="0.51181102362204722" top="0.78740157480314965" bottom="0.78740157480314965" header="0.31496062992125984" footer="0.31496062992125984"/>
  <pageSetup paperSize="9" scale="7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1"/>
  <sheetViews>
    <sheetView zoomScaleNormal="100" workbookViewId="0">
      <selection activeCell="D10" sqref="D10"/>
    </sheetView>
  </sheetViews>
  <sheetFormatPr defaultRowHeight="15" x14ac:dyDescent="0.25"/>
  <cols>
    <col min="2" max="2" width="10.42578125" bestFit="1" customWidth="1"/>
    <col min="3" max="3" width="7.140625" bestFit="1" customWidth="1"/>
    <col min="4" max="4" width="70.5703125" customWidth="1"/>
    <col min="5" max="5" width="8.42578125" bestFit="1" customWidth="1"/>
    <col min="6" max="6" width="12.85546875" style="2" bestFit="1" customWidth="1"/>
    <col min="7" max="9" width="12.85546875" style="2" customWidth="1"/>
    <col min="10" max="10" width="17.85546875" style="2" bestFit="1" customWidth="1"/>
    <col min="11" max="11" width="14.42578125" style="2" bestFit="1" customWidth="1"/>
  </cols>
  <sheetData>
    <row r="1" spans="1:11" ht="21" x14ac:dyDescent="0.35">
      <c r="A1" s="12" t="s">
        <v>143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21" x14ac:dyDescent="0.35">
      <c r="A2" s="1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21" x14ac:dyDescent="0.35">
      <c r="A3" s="1" t="s">
        <v>150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x14ac:dyDescent="0.25">
      <c r="A4" s="1" t="s">
        <v>151</v>
      </c>
    </row>
    <row r="6" spans="1:11" x14ac:dyDescent="0.25">
      <c r="A6" s="1" t="s">
        <v>142</v>
      </c>
    </row>
    <row r="7" spans="1:11" s="1" customFormat="1" x14ac:dyDescent="0.25">
      <c r="A7" s="5" t="s">
        <v>135</v>
      </c>
      <c r="B7" s="5" t="s">
        <v>136</v>
      </c>
      <c r="C7" s="5" t="s">
        <v>137</v>
      </c>
      <c r="D7" s="5" t="s">
        <v>138</v>
      </c>
      <c r="E7" s="5" t="s">
        <v>139</v>
      </c>
      <c r="F7" s="8" t="s">
        <v>140</v>
      </c>
      <c r="G7" s="8" t="s">
        <v>146</v>
      </c>
      <c r="H7" s="8" t="s">
        <v>147</v>
      </c>
      <c r="I7" s="8" t="s">
        <v>148</v>
      </c>
      <c r="J7" s="8" t="s">
        <v>149</v>
      </c>
      <c r="K7" s="8" t="s">
        <v>141</v>
      </c>
    </row>
    <row r="8" spans="1:11" x14ac:dyDescent="0.25">
      <c r="A8" s="3"/>
      <c r="B8" s="3"/>
      <c r="C8" s="3"/>
      <c r="D8" s="3"/>
      <c r="E8" s="3"/>
      <c r="F8" s="4"/>
      <c r="G8" s="4"/>
      <c r="H8" s="4"/>
      <c r="I8" s="4"/>
      <c r="J8" s="4"/>
      <c r="K8" s="4"/>
    </row>
    <row r="9" spans="1:11" x14ac:dyDescent="0.25">
      <c r="A9" s="3" t="s">
        <v>0</v>
      </c>
      <c r="B9" s="3"/>
      <c r="C9" s="3"/>
      <c r="D9" s="5" t="s">
        <v>1</v>
      </c>
      <c r="E9" s="3" t="s">
        <v>2</v>
      </c>
      <c r="F9" s="4"/>
      <c r="G9" s="4"/>
      <c r="H9" s="4"/>
      <c r="I9" s="4"/>
      <c r="J9" s="4"/>
      <c r="K9" s="4"/>
    </row>
    <row r="10" spans="1:11" ht="30" x14ac:dyDescent="0.25">
      <c r="A10" s="3" t="s">
        <v>3</v>
      </c>
      <c r="B10" s="3" t="s">
        <v>4</v>
      </c>
      <c r="C10" s="3" t="s">
        <v>5</v>
      </c>
      <c r="D10" s="6" t="s">
        <v>6</v>
      </c>
      <c r="E10" s="3" t="s">
        <v>7</v>
      </c>
      <c r="F10" s="4">
        <v>176</v>
      </c>
      <c r="G10" s="4"/>
      <c r="H10" s="4">
        <f>G10*F10</f>
        <v>0</v>
      </c>
      <c r="I10" s="4"/>
      <c r="J10" s="4">
        <f>I10*F10</f>
        <v>0</v>
      </c>
      <c r="K10" s="4">
        <f>J10+H10</f>
        <v>0</v>
      </c>
    </row>
    <row r="11" spans="1:11" x14ac:dyDescent="0.25">
      <c r="A11" s="3" t="s">
        <v>8</v>
      </c>
      <c r="B11" s="3" t="s">
        <v>9</v>
      </c>
      <c r="C11" s="3" t="s">
        <v>10</v>
      </c>
      <c r="D11" s="6" t="s">
        <v>11</v>
      </c>
      <c r="E11" s="3" t="s">
        <v>12</v>
      </c>
      <c r="F11" s="4">
        <v>176</v>
      </c>
      <c r="G11" s="4"/>
      <c r="H11" s="4">
        <f t="shared" ref="H11:H13" si="0">G11*F11</f>
        <v>0</v>
      </c>
      <c r="I11" s="4"/>
      <c r="J11" s="4">
        <f t="shared" ref="J11:J13" si="1">I11*F11</f>
        <v>0</v>
      </c>
      <c r="K11" s="4">
        <f t="shared" ref="K11:K13" si="2">J11+H11</f>
        <v>0</v>
      </c>
    </row>
    <row r="12" spans="1:11" ht="30" x14ac:dyDescent="0.25">
      <c r="A12" s="3" t="s">
        <v>13</v>
      </c>
      <c r="B12" s="3" t="s">
        <v>4</v>
      </c>
      <c r="C12" s="3" t="s">
        <v>14</v>
      </c>
      <c r="D12" s="6" t="s">
        <v>15</v>
      </c>
      <c r="E12" s="3" t="s">
        <v>16</v>
      </c>
      <c r="F12" s="4">
        <v>36</v>
      </c>
      <c r="G12" s="4"/>
      <c r="H12" s="4">
        <f t="shared" si="0"/>
        <v>0</v>
      </c>
      <c r="I12" s="4"/>
      <c r="J12" s="4">
        <f t="shared" si="1"/>
        <v>0</v>
      </c>
      <c r="K12" s="4">
        <f t="shared" si="2"/>
        <v>0</v>
      </c>
    </row>
    <row r="13" spans="1:11" ht="30" x14ac:dyDescent="0.25">
      <c r="A13" s="3" t="s">
        <v>17</v>
      </c>
      <c r="B13" s="3" t="s">
        <v>9</v>
      </c>
      <c r="C13" s="3" t="s">
        <v>18</v>
      </c>
      <c r="D13" s="6" t="s">
        <v>19</v>
      </c>
      <c r="E13" s="3" t="s">
        <v>20</v>
      </c>
      <c r="F13" s="4">
        <v>56</v>
      </c>
      <c r="G13" s="4"/>
      <c r="H13" s="4">
        <f t="shared" si="0"/>
        <v>0</v>
      </c>
      <c r="I13" s="4"/>
      <c r="J13" s="4">
        <f t="shared" si="1"/>
        <v>0</v>
      </c>
      <c r="K13" s="4">
        <f t="shared" si="2"/>
        <v>0</v>
      </c>
    </row>
    <row r="14" spans="1:11" x14ac:dyDescent="0.25">
      <c r="A14" s="3"/>
      <c r="B14" s="3"/>
      <c r="C14" s="3"/>
      <c r="D14" s="7" t="s">
        <v>145</v>
      </c>
      <c r="E14" s="3"/>
      <c r="F14" s="4"/>
      <c r="G14" s="4"/>
      <c r="H14" s="4">
        <f>SUM(H10:H13)</f>
        <v>0</v>
      </c>
      <c r="I14" s="4"/>
      <c r="J14" s="4">
        <f>SUM(J10:J13)</f>
        <v>0</v>
      </c>
      <c r="K14" s="8">
        <f>SUM(K9:K13)</f>
        <v>0</v>
      </c>
    </row>
    <row r="15" spans="1:11" s="1" customFormat="1" x14ac:dyDescent="0.25">
      <c r="A15" s="5" t="s">
        <v>21</v>
      </c>
      <c r="B15" s="5"/>
      <c r="C15" s="5"/>
      <c r="D15" s="7" t="s">
        <v>22</v>
      </c>
      <c r="E15" s="5" t="s">
        <v>2</v>
      </c>
      <c r="F15" s="8"/>
      <c r="G15" s="8"/>
      <c r="H15" s="8"/>
      <c r="I15" s="8"/>
      <c r="J15" s="8"/>
      <c r="K15" s="8"/>
    </row>
    <row r="16" spans="1:11" ht="45" x14ac:dyDescent="0.25">
      <c r="A16" s="3" t="s">
        <v>23</v>
      </c>
      <c r="B16" s="3" t="s">
        <v>4</v>
      </c>
      <c r="C16" s="3" t="s">
        <v>24</v>
      </c>
      <c r="D16" s="6" t="s">
        <v>25</v>
      </c>
      <c r="E16" s="3" t="s">
        <v>26</v>
      </c>
      <c r="F16" s="4">
        <v>1</v>
      </c>
      <c r="G16" s="4"/>
      <c r="H16" s="4">
        <f t="shared" ref="H16" si="3">G16*F16</f>
        <v>0</v>
      </c>
      <c r="I16" s="4"/>
      <c r="J16" s="4">
        <f t="shared" ref="J16" si="4">I16*F16</f>
        <v>0</v>
      </c>
      <c r="K16" s="4">
        <f t="shared" ref="K16" si="5">J16+H16</f>
        <v>0</v>
      </c>
    </row>
    <row r="17" spans="1:11" x14ac:dyDescent="0.25">
      <c r="A17" s="3"/>
      <c r="B17" s="3"/>
      <c r="C17" s="3"/>
      <c r="D17" s="7" t="s">
        <v>145</v>
      </c>
      <c r="E17" s="5"/>
      <c r="F17" s="8"/>
      <c r="G17" s="8"/>
      <c r="H17" s="8">
        <f>SUM(H16)</f>
        <v>0</v>
      </c>
      <c r="I17" s="8"/>
      <c r="J17" s="8">
        <f>SUM(J16)</f>
        <v>0</v>
      </c>
      <c r="K17" s="8">
        <f>SUM(K16)</f>
        <v>0</v>
      </c>
    </row>
    <row r="18" spans="1:11" s="1" customFormat="1" x14ac:dyDescent="0.25">
      <c r="A18" s="5" t="s">
        <v>27</v>
      </c>
      <c r="B18" s="5"/>
      <c r="C18" s="5"/>
      <c r="D18" s="7" t="s">
        <v>28</v>
      </c>
      <c r="E18" s="5" t="s">
        <v>2</v>
      </c>
      <c r="F18" s="8"/>
      <c r="G18" s="8"/>
      <c r="H18" s="8"/>
      <c r="I18" s="8"/>
      <c r="J18" s="8"/>
      <c r="K18" s="8"/>
    </row>
    <row r="19" spans="1:11" ht="30" x14ac:dyDescent="0.25">
      <c r="A19" s="3" t="s">
        <v>29</v>
      </c>
      <c r="B19" s="3" t="s">
        <v>4</v>
      </c>
      <c r="C19" s="3" t="s">
        <v>30</v>
      </c>
      <c r="D19" s="6" t="s">
        <v>31</v>
      </c>
      <c r="E19" s="3" t="s">
        <v>26</v>
      </c>
      <c r="F19" s="4">
        <v>30</v>
      </c>
      <c r="G19" s="4"/>
      <c r="H19" s="4">
        <f t="shared" ref="H19:H61" si="6">G19*F19</f>
        <v>0</v>
      </c>
      <c r="I19" s="4"/>
      <c r="J19" s="4">
        <f t="shared" ref="J19:J61" si="7">I19*F19</f>
        <v>0</v>
      </c>
      <c r="K19" s="4">
        <f t="shared" ref="K19:K62" si="8">J19+H19</f>
        <v>0</v>
      </c>
    </row>
    <row r="20" spans="1:11" ht="30" x14ac:dyDescent="0.25">
      <c r="A20" s="3" t="s">
        <v>32</v>
      </c>
      <c r="B20" s="3" t="s">
        <v>33</v>
      </c>
      <c r="C20" s="3" t="s">
        <v>34</v>
      </c>
      <c r="D20" s="6" t="s">
        <v>35</v>
      </c>
      <c r="E20" s="3" t="s">
        <v>36</v>
      </c>
      <c r="F20" s="4">
        <v>35</v>
      </c>
      <c r="G20" s="4"/>
      <c r="H20" s="4">
        <f t="shared" si="6"/>
        <v>0</v>
      </c>
      <c r="I20" s="4"/>
      <c r="J20" s="4">
        <f t="shared" si="7"/>
        <v>0</v>
      </c>
      <c r="K20" s="4">
        <f t="shared" si="8"/>
        <v>0</v>
      </c>
    </row>
    <row r="21" spans="1:11" ht="30" x14ac:dyDescent="0.25">
      <c r="A21" s="3" t="s">
        <v>37</v>
      </c>
      <c r="B21" s="3" t="s">
        <v>33</v>
      </c>
      <c r="C21" s="3" t="s">
        <v>38</v>
      </c>
      <c r="D21" s="6" t="s">
        <v>39</v>
      </c>
      <c r="E21" s="3" t="s">
        <v>36</v>
      </c>
      <c r="F21" s="4">
        <v>35</v>
      </c>
      <c r="G21" s="4"/>
      <c r="H21" s="4">
        <f t="shared" si="6"/>
        <v>0</v>
      </c>
      <c r="I21" s="4"/>
      <c r="J21" s="4">
        <f t="shared" si="7"/>
        <v>0</v>
      </c>
      <c r="K21" s="4">
        <f t="shared" si="8"/>
        <v>0</v>
      </c>
    </row>
    <row r="22" spans="1:11" ht="30" x14ac:dyDescent="0.25">
      <c r="A22" s="3" t="s">
        <v>40</v>
      </c>
      <c r="B22" s="3" t="s">
        <v>4</v>
      </c>
      <c r="C22" s="3" t="s">
        <v>41</v>
      </c>
      <c r="D22" s="6" t="s">
        <v>42</v>
      </c>
      <c r="E22" s="3" t="s">
        <v>26</v>
      </c>
      <c r="F22" s="4">
        <v>20</v>
      </c>
      <c r="G22" s="4"/>
      <c r="H22" s="4">
        <f t="shared" si="6"/>
        <v>0</v>
      </c>
      <c r="I22" s="4"/>
      <c r="J22" s="4">
        <f t="shared" si="7"/>
        <v>0</v>
      </c>
      <c r="K22" s="4">
        <f t="shared" si="8"/>
        <v>0</v>
      </c>
    </row>
    <row r="23" spans="1:11" ht="30" x14ac:dyDescent="0.25">
      <c r="A23" s="3" t="s">
        <v>43</v>
      </c>
      <c r="B23" s="3" t="s">
        <v>4</v>
      </c>
      <c r="C23" s="3" t="s">
        <v>44</v>
      </c>
      <c r="D23" s="6" t="s">
        <v>45</v>
      </c>
      <c r="E23" s="3" t="s">
        <v>26</v>
      </c>
      <c r="F23" s="4">
        <v>5</v>
      </c>
      <c r="G23" s="4"/>
      <c r="H23" s="4">
        <f t="shared" si="6"/>
        <v>0</v>
      </c>
      <c r="I23" s="4"/>
      <c r="J23" s="4">
        <f t="shared" si="7"/>
        <v>0</v>
      </c>
      <c r="K23" s="4">
        <f t="shared" si="8"/>
        <v>0</v>
      </c>
    </row>
    <row r="24" spans="1:11" x14ac:dyDescent="0.25">
      <c r="A24" s="3" t="s">
        <v>46</v>
      </c>
      <c r="B24" s="3" t="s">
        <v>33</v>
      </c>
      <c r="C24" s="3">
        <v>38194</v>
      </c>
      <c r="D24" s="6" t="s">
        <v>47</v>
      </c>
      <c r="E24" s="3" t="s">
        <v>36</v>
      </c>
      <c r="F24" s="4">
        <v>15</v>
      </c>
      <c r="G24" s="4"/>
      <c r="H24" s="4">
        <f t="shared" si="6"/>
        <v>0</v>
      </c>
      <c r="I24" s="4"/>
      <c r="J24" s="4">
        <f t="shared" si="7"/>
        <v>0</v>
      </c>
      <c r="K24" s="4">
        <f t="shared" si="8"/>
        <v>0</v>
      </c>
    </row>
    <row r="25" spans="1:11" ht="30" x14ac:dyDescent="0.25">
      <c r="A25" s="3" t="s">
        <v>48</v>
      </c>
      <c r="B25" s="3" t="s">
        <v>4</v>
      </c>
      <c r="C25" s="3" t="s">
        <v>49</v>
      </c>
      <c r="D25" s="6" t="s">
        <v>50</v>
      </c>
      <c r="E25" s="3" t="s">
        <v>16</v>
      </c>
      <c r="F25" s="4">
        <v>330</v>
      </c>
      <c r="G25" s="4"/>
      <c r="H25" s="4">
        <f t="shared" si="6"/>
        <v>0</v>
      </c>
      <c r="I25" s="4"/>
      <c r="J25" s="4">
        <f t="shared" si="7"/>
        <v>0</v>
      </c>
      <c r="K25" s="4">
        <f t="shared" si="8"/>
        <v>0</v>
      </c>
    </row>
    <row r="26" spans="1:11" ht="30" x14ac:dyDescent="0.25">
      <c r="A26" s="3" t="s">
        <v>51</v>
      </c>
      <c r="B26" s="3" t="s">
        <v>4</v>
      </c>
      <c r="C26" s="3" t="s">
        <v>52</v>
      </c>
      <c r="D26" s="6" t="s">
        <v>53</v>
      </c>
      <c r="E26" s="3" t="s">
        <v>16</v>
      </c>
      <c r="F26" s="4">
        <v>250</v>
      </c>
      <c r="G26" s="4"/>
      <c r="H26" s="4">
        <f t="shared" si="6"/>
        <v>0</v>
      </c>
      <c r="I26" s="4"/>
      <c r="J26" s="4">
        <f t="shared" si="7"/>
        <v>0</v>
      </c>
      <c r="K26" s="4">
        <f t="shared" si="8"/>
        <v>0</v>
      </c>
    </row>
    <row r="27" spans="1:11" ht="30" x14ac:dyDescent="0.25">
      <c r="A27" s="3" t="s">
        <v>54</v>
      </c>
      <c r="B27" s="3" t="s">
        <v>4</v>
      </c>
      <c r="C27" s="3" t="s">
        <v>55</v>
      </c>
      <c r="D27" s="6" t="s">
        <v>56</v>
      </c>
      <c r="E27" s="3" t="s">
        <v>16</v>
      </c>
      <c r="F27" s="4">
        <v>150</v>
      </c>
      <c r="G27" s="4"/>
      <c r="H27" s="4">
        <f t="shared" si="6"/>
        <v>0</v>
      </c>
      <c r="I27" s="4"/>
      <c r="J27" s="4">
        <f t="shared" si="7"/>
        <v>0</v>
      </c>
      <c r="K27" s="4">
        <f t="shared" si="8"/>
        <v>0</v>
      </c>
    </row>
    <row r="28" spans="1:11" ht="30" x14ac:dyDescent="0.25">
      <c r="A28" s="3" t="s">
        <v>57</v>
      </c>
      <c r="B28" s="3" t="s">
        <v>4</v>
      </c>
      <c r="C28" s="3" t="s">
        <v>58</v>
      </c>
      <c r="D28" s="6" t="s">
        <v>59</v>
      </c>
      <c r="E28" s="3" t="s">
        <v>16</v>
      </c>
      <c r="F28" s="4">
        <v>100</v>
      </c>
      <c r="G28" s="4"/>
      <c r="H28" s="4">
        <f t="shared" si="6"/>
        <v>0</v>
      </c>
      <c r="I28" s="4"/>
      <c r="J28" s="4">
        <f t="shared" si="7"/>
        <v>0</v>
      </c>
      <c r="K28" s="4">
        <f t="shared" si="8"/>
        <v>0</v>
      </c>
    </row>
    <row r="29" spans="1:11" ht="30" x14ac:dyDescent="0.25">
      <c r="A29" s="3" t="s">
        <v>60</v>
      </c>
      <c r="B29" s="3" t="s">
        <v>33</v>
      </c>
      <c r="C29" s="3">
        <v>12147</v>
      </c>
      <c r="D29" s="6" t="s">
        <v>61</v>
      </c>
      <c r="E29" s="3" t="s">
        <v>36</v>
      </c>
      <c r="F29" s="4">
        <v>55</v>
      </c>
      <c r="G29" s="4"/>
      <c r="H29" s="4">
        <f t="shared" si="6"/>
        <v>0</v>
      </c>
      <c r="I29" s="4"/>
      <c r="J29" s="4">
        <f t="shared" si="7"/>
        <v>0</v>
      </c>
      <c r="K29" s="4">
        <f t="shared" si="8"/>
        <v>0</v>
      </c>
    </row>
    <row r="30" spans="1:11" s="1" customFormat="1" x14ac:dyDescent="0.25">
      <c r="A30" s="5"/>
      <c r="B30" s="5"/>
      <c r="C30" s="5"/>
      <c r="D30" s="7" t="s">
        <v>145</v>
      </c>
      <c r="E30" s="5" t="s">
        <v>2</v>
      </c>
      <c r="F30" s="8"/>
      <c r="G30" s="8"/>
      <c r="H30" s="8">
        <f>SUM(H19:H29)</f>
        <v>0</v>
      </c>
      <c r="I30" s="8"/>
      <c r="J30" s="8">
        <f>SUM(J19:J29)</f>
        <v>0</v>
      </c>
      <c r="K30" s="8">
        <f t="shared" si="8"/>
        <v>0</v>
      </c>
    </row>
    <row r="31" spans="1:11" s="1" customFormat="1" x14ac:dyDescent="0.25">
      <c r="A31" s="5" t="s">
        <v>62</v>
      </c>
      <c r="B31" s="5"/>
      <c r="C31" s="5"/>
      <c r="D31" s="7" t="s">
        <v>63</v>
      </c>
      <c r="E31" s="5" t="s">
        <v>2</v>
      </c>
      <c r="F31" s="8"/>
      <c r="G31" s="4"/>
      <c r="H31" s="4"/>
      <c r="I31" s="4"/>
      <c r="J31" s="4"/>
      <c r="K31" s="4"/>
    </row>
    <row r="32" spans="1:11" ht="30" x14ac:dyDescent="0.25">
      <c r="A32" s="3" t="s">
        <v>64</v>
      </c>
      <c r="B32" s="3" t="s">
        <v>4</v>
      </c>
      <c r="C32" s="3" t="s">
        <v>65</v>
      </c>
      <c r="D32" s="6" t="s">
        <v>66</v>
      </c>
      <c r="E32" s="3" t="s">
        <v>7</v>
      </c>
      <c r="F32" s="4">
        <v>39.4</v>
      </c>
      <c r="G32" s="4"/>
      <c r="H32" s="4">
        <f t="shared" si="6"/>
        <v>0</v>
      </c>
      <c r="I32" s="4"/>
      <c r="J32" s="4">
        <f t="shared" si="7"/>
        <v>0</v>
      </c>
      <c r="K32" s="4">
        <f t="shared" si="8"/>
        <v>0</v>
      </c>
    </row>
    <row r="33" spans="1:11" ht="45" x14ac:dyDescent="0.25">
      <c r="A33" s="3" t="s">
        <v>67</v>
      </c>
      <c r="B33" s="3" t="s">
        <v>4</v>
      </c>
      <c r="C33" s="3" t="s">
        <v>68</v>
      </c>
      <c r="D33" s="6" t="s">
        <v>69</v>
      </c>
      <c r="E33" s="3" t="s">
        <v>7</v>
      </c>
      <c r="F33" s="4">
        <v>39.4</v>
      </c>
      <c r="G33" s="4"/>
      <c r="H33" s="4">
        <f t="shared" si="6"/>
        <v>0</v>
      </c>
      <c r="I33" s="4"/>
      <c r="J33" s="4">
        <f t="shared" si="7"/>
        <v>0</v>
      </c>
      <c r="K33" s="4">
        <f t="shared" si="8"/>
        <v>0</v>
      </c>
    </row>
    <row r="34" spans="1:11" ht="30" x14ac:dyDescent="0.25">
      <c r="A34" s="3" t="s">
        <v>70</v>
      </c>
      <c r="B34" s="3" t="s">
        <v>4</v>
      </c>
      <c r="C34" s="3" t="s">
        <v>71</v>
      </c>
      <c r="D34" s="6" t="s">
        <v>72</v>
      </c>
      <c r="E34" s="3" t="s">
        <v>16</v>
      </c>
      <c r="F34" s="4">
        <v>15</v>
      </c>
      <c r="G34" s="4"/>
      <c r="H34" s="4">
        <f t="shared" si="6"/>
        <v>0</v>
      </c>
      <c r="I34" s="4"/>
      <c r="J34" s="4">
        <f t="shared" si="7"/>
        <v>0</v>
      </c>
      <c r="K34" s="4">
        <f t="shared" si="8"/>
        <v>0</v>
      </c>
    </row>
    <row r="35" spans="1:11" s="1" customFormat="1" x14ac:dyDescent="0.25">
      <c r="A35" s="5"/>
      <c r="B35" s="5"/>
      <c r="C35" s="5"/>
      <c r="D35" s="7" t="s">
        <v>145</v>
      </c>
      <c r="E35" s="5" t="s">
        <v>2</v>
      </c>
      <c r="F35" s="8"/>
      <c r="G35" s="4"/>
      <c r="H35" s="4">
        <f>SUM(H32:H34)</f>
        <v>0</v>
      </c>
      <c r="I35" s="4"/>
      <c r="J35" s="4">
        <f>SUM(J32:J34)</f>
        <v>0</v>
      </c>
      <c r="K35" s="4">
        <f t="shared" si="8"/>
        <v>0</v>
      </c>
    </row>
    <row r="36" spans="1:11" s="1" customFormat="1" x14ac:dyDescent="0.25">
      <c r="A36" s="5" t="s">
        <v>73</v>
      </c>
      <c r="B36" s="5"/>
      <c r="C36" s="5"/>
      <c r="D36" s="7" t="s">
        <v>74</v>
      </c>
      <c r="E36" s="5" t="s">
        <v>2</v>
      </c>
      <c r="F36" s="8"/>
      <c r="G36" s="4"/>
      <c r="H36" s="4"/>
      <c r="I36" s="4"/>
      <c r="J36" s="4"/>
      <c r="K36" s="4"/>
    </row>
    <row r="37" spans="1:11" x14ac:dyDescent="0.25">
      <c r="A37" s="3" t="s">
        <v>75</v>
      </c>
      <c r="B37" s="3" t="s">
        <v>4</v>
      </c>
      <c r="C37" s="3" t="s">
        <v>76</v>
      </c>
      <c r="D37" s="6" t="s">
        <v>77</v>
      </c>
      <c r="E37" s="3" t="s">
        <v>7</v>
      </c>
      <c r="F37" s="4">
        <v>350</v>
      </c>
      <c r="G37" s="4"/>
      <c r="H37" s="4">
        <f t="shared" si="6"/>
        <v>0</v>
      </c>
      <c r="I37" s="4"/>
      <c r="J37" s="4">
        <f t="shared" si="7"/>
        <v>0</v>
      </c>
      <c r="K37" s="4">
        <f t="shared" si="8"/>
        <v>0</v>
      </c>
    </row>
    <row r="38" spans="1:11" ht="30" x14ac:dyDescent="0.25">
      <c r="A38" s="3" t="s">
        <v>78</v>
      </c>
      <c r="B38" s="3" t="s">
        <v>4</v>
      </c>
      <c r="C38" s="3" t="s">
        <v>79</v>
      </c>
      <c r="D38" s="6" t="s">
        <v>80</v>
      </c>
      <c r="E38" s="3" t="s">
        <v>81</v>
      </c>
      <c r="F38" s="4">
        <v>5</v>
      </c>
      <c r="G38" s="4"/>
      <c r="H38" s="4">
        <f t="shared" si="6"/>
        <v>0</v>
      </c>
      <c r="I38" s="4"/>
      <c r="J38" s="4">
        <f t="shared" si="7"/>
        <v>0</v>
      </c>
      <c r="K38" s="4">
        <f t="shared" si="8"/>
        <v>0</v>
      </c>
    </row>
    <row r="39" spans="1:11" ht="45" x14ac:dyDescent="0.25">
      <c r="A39" s="3" t="s">
        <v>82</v>
      </c>
      <c r="B39" s="3" t="s">
        <v>4</v>
      </c>
      <c r="C39" s="3" t="s">
        <v>83</v>
      </c>
      <c r="D39" s="6" t="s">
        <v>84</v>
      </c>
      <c r="E39" s="3" t="s">
        <v>7</v>
      </c>
      <c r="F39" s="4">
        <v>5.6</v>
      </c>
      <c r="G39" s="4"/>
      <c r="H39" s="4">
        <f t="shared" si="6"/>
        <v>0</v>
      </c>
      <c r="I39" s="4"/>
      <c r="J39" s="4">
        <f t="shared" si="7"/>
        <v>0</v>
      </c>
      <c r="K39" s="4">
        <f t="shared" si="8"/>
        <v>0</v>
      </c>
    </row>
    <row r="40" spans="1:11" x14ac:dyDescent="0.25">
      <c r="A40" s="3" t="s">
        <v>85</v>
      </c>
      <c r="B40" s="3" t="s">
        <v>9</v>
      </c>
      <c r="C40" s="3" t="s">
        <v>86</v>
      </c>
      <c r="D40" s="6" t="s">
        <v>87</v>
      </c>
      <c r="E40" s="3" t="s">
        <v>88</v>
      </c>
      <c r="F40" s="4">
        <v>7.2</v>
      </c>
      <c r="G40" s="4"/>
      <c r="H40" s="4">
        <f t="shared" si="6"/>
        <v>0</v>
      </c>
      <c r="I40" s="4"/>
      <c r="J40" s="4">
        <f t="shared" si="7"/>
        <v>0</v>
      </c>
      <c r="K40" s="4">
        <f t="shared" si="8"/>
        <v>0</v>
      </c>
    </row>
    <row r="41" spans="1:11" x14ac:dyDescent="0.25">
      <c r="A41" s="3" t="s">
        <v>89</v>
      </c>
      <c r="B41" s="3" t="s">
        <v>90</v>
      </c>
      <c r="C41" s="3" t="s">
        <v>18</v>
      </c>
      <c r="D41" s="6" t="s">
        <v>91</v>
      </c>
      <c r="E41" s="3" t="s">
        <v>92</v>
      </c>
      <c r="F41" s="4">
        <v>1</v>
      </c>
      <c r="G41" s="4"/>
      <c r="H41" s="4">
        <f t="shared" si="6"/>
        <v>0</v>
      </c>
      <c r="I41" s="4"/>
      <c r="J41" s="4">
        <f t="shared" si="7"/>
        <v>0</v>
      </c>
      <c r="K41" s="4">
        <f t="shared" si="8"/>
        <v>0</v>
      </c>
    </row>
    <row r="42" spans="1:11" s="1" customFormat="1" x14ac:dyDescent="0.25">
      <c r="A42" s="5"/>
      <c r="B42" s="5"/>
      <c r="C42" s="5"/>
      <c r="D42" s="7" t="s">
        <v>145</v>
      </c>
      <c r="E42" s="5"/>
      <c r="F42" s="8"/>
      <c r="G42" s="4"/>
      <c r="H42" s="4">
        <f>SUM(H37:H41)</f>
        <v>0</v>
      </c>
      <c r="I42" s="4"/>
      <c r="J42" s="4">
        <f>SUM(J37:J41)</f>
        <v>0</v>
      </c>
      <c r="K42" s="4">
        <f t="shared" si="8"/>
        <v>0</v>
      </c>
    </row>
    <row r="43" spans="1:11" x14ac:dyDescent="0.25">
      <c r="A43" s="3" t="s">
        <v>93</v>
      </c>
      <c r="B43" s="3"/>
      <c r="C43" s="3"/>
      <c r="D43" s="7" t="s">
        <v>94</v>
      </c>
      <c r="E43" s="3" t="s">
        <v>2</v>
      </c>
      <c r="F43" s="4"/>
      <c r="G43" s="4"/>
      <c r="H43" s="4"/>
      <c r="I43" s="4"/>
      <c r="J43" s="4"/>
      <c r="K43" s="4"/>
    </row>
    <row r="44" spans="1:11" ht="30" x14ac:dyDescent="0.25">
      <c r="A44" s="3" t="s">
        <v>95</v>
      </c>
      <c r="B44" s="3" t="s">
        <v>9</v>
      </c>
      <c r="C44" s="3" t="s">
        <v>96</v>
      </c>
      <c r="D44" s="6" t="s">
        <v>97</v>
      </c>
      <c r="E44" s="3" t="s">
        <v>7</v>
      </c>
      <c r="F44" s="4">
        <v>170</v>
      </c>
      <c r="G44" s="4"/>
      <c r="H44" s="4">
        <f t="shared" si="6"/>
        <v>0</v>
      </c>
      <c r="I44" s="4"/>
      <c r="J44" s="4">
        <f t="shared" si="7"/>
        <v>0</v>
      </c>
      <c r="K44" s="4">
        <f t="shared" si="8"/>
        <v>0</v>
      </c>
    </row>
    <row r="45" spans="1:11" ht="30" x14ac:dyDescent="0.25">
      <c r="A45" s="3" t="s">
        <v>98</v>
      </c>
      <c r="B45" s="3" t="s">
        <v>4</v>
      </c>
      <c r="C45" s="3" t="s">
        <v>99</v>
      </c>
      <c r="D45" s="6" t="s">
        <v>100</v>
      </c>
      <c r="E45" s="3" t="s">
        <v>7</v>
      </c>
      <c r="F45" s="4">
        <v>5</v>
      </c>
      <c r="G45" s="4"/>
      <c r="H45" s="4">
        <f t="shared" si="6"/>
        <v>0</v>
      </c>
      <c r="I45" s="4"/>
      <c r="J45" s="4">
        <f t="shared" si="7"/>
        <v>0</v>
      </c>
      <c r="K45" s="4">
        <f t="shared" si="8"/>
        <v>0</v>
      </c>
    </row>
    <row r="46" spans="1:11" x14ac:dyDescent="0.25">
      <c r="A46" s="3" t="s">
        <v>101</v>
      </c>
      <c r="B46" s="3" t="s">
        <v>4</v>
      </c>
      <c r="C46" s="3" t="s">
        <v>102</v>
      </c>
      <c r="D46" s="6" t="s">
        <v>103</v>
      </c>
      <c r="E46" s="3" t="s">
        <v>7</v>
      </c>
      <c r="F46" s="4">
        <v>5</v>
      </c>
      <c r="G46" s="4"/>
      <c r="H46" s="4">
        <f t="shared" si="6"/>
        <v>0</v>
      </c>
      <c r="I46" s="4"/>
      <c r="J46" s="4">
        <f t="shared" si="7"/>
        <v>0</v>
      </c>
      <c r="K46" s="4">
        <f t="shared" si="8"/>
        <v>0</v>
      </c>
    </row>
    <row r="47" spans="1:11" s="1" customFormat="1" x14ac:dyDescent="0.25">
      <c r="A47" s="5"/>
      <c r="B47" s="5"/>
      <c r="C47" s="5"/>
      <c r="D47" s="7" t="s">
        <v>145</v>
      </c>
      <c r="E47" s="5" t="s">
        <v>2</v>
      </c>
      <c r="F47" s="8"/>
      <c r="G47" s="4"/>
      <c r="H47" s="4">
        <f>SUM(H44:H46)</f>
        <v>0</v>
      </c>
      <c r="I47" s="4"/>
      <c r="J47" s="4">
        <f>SUM(J44:J46)</f>
        <v>0</v>
      </c>
      <c r="K47" s="4">
        <f t="shared" si="8"/>
        <v>0</v>
      </c>
    </row>
    <row r="48" spans="1:11" s="1" customFormat="1" x14ac:dyDescent="0.25">
      <c r="A48" s="5" t="s">
        <v>104</v>
      </c>
      <c r="B48" s="5"/>
      <c r="C48" s="5"/>
      <c r="D48" s="7" t="s">
        <v>105</v>
      </c>
      <c r="E48" s="5" t="s">
        <v>2</v>
      </c>
      <c r="F48" s="8"/>
      <c r="G48" s="4"/>
      <c r="H48" s="4"/>
      <c r="I48" s="4"/>
      <c r="J48" s="4"/>
      <c r="K48" s="4"/>
    </row>
    <row r="49" spans="1:11" x14ac:dyDescent="0.25">
      <c r="A49" s="3" t="s">
        <v>106</v>
      </c>
      <c r="B49" s="3" t="s">
        <v>9</v>
      </c>
      <c r="C49" s="3" t="s">
        <v>107</v>
      </c>
      <c r="D49" s="6" t="s">
        <v>108</v>
      </c>
      <c r="E49" s="3" t="s">
        <v>88</v>
      </c>
      <c r="F49" s="4">
        <v>1.4</v>
      </c>
      <c r="G49" s="4"/>
      <c r="H49" s="4">
        <f t="shared" si="6"/>
        <v>0</v>
      </c>
      <c r="I49" s="4"/>
      <c r="J49" s="4">
        <f t="shared" si="7"/>
        <v>0</v>
      </c>
      <c r="K49" s="4">
        <f t="shared" si="8"/>
        <v>0</v>
      </c>
    </row>
    <row r="50" spans="1:11" x14ac:dyDescent="0.25">
      <c r="A50" s="3" t="s">
        <v>109</v>
      </c>
      <c r="B50" s="3" t="s">
        <v>90</v>
      </c>
      <c r="C50" s="3" t="s">
        <v>86</v>
      </c>
      <c r="D50" s="6" t="s">
        <v>110</v>
      </c>
      <c r="E50" s="3" t="s">
        <v>92</v>
      </c>
      <c r="F50" s="4">
        <v>2</v>
      </c>
      <c r="G50" s="4"/>
      <c r="H50" s="4">
        <f t="shared" si="6"/>
        <v>0</v>
      </c>
      <c r="I50" s="4"/>
      <c r="J50" s="4">
        <f t="shared" si="7"/>
        <v>0</v>
      </c>
      <c r="K50" s="4">
        <f t="shared" si="8"/>
        <v>0</v>
      </c>
    </row>
    <row r="51" spans="1:11" s="1" customFormat="1" x14ac:dyDescent="0.25">
      <c r="A51" s="5"/>
      <c r="B51" s="5"/>
      <c r="C51" s="5"/>
      <c r="D51" s="7" t="s">
        <v>145</v>
      </c>
      <c r="E51" s="5" t="s">
        <v>2</v>
      </c>
      <c r="F51" s="8"/>
      <c r="G51" s="4"/>
      <c r="H51" s="4">
        <f>SUM(H49:H50)</f>
        <v>0</v>
      </c>
      <c r="I51" s="4"/>
      <c r="J51" s="4">
        <f>SUM(J49:J50)</f>
        <v>0</v>
      </c>
      <c r="K51" s="4">
        <f t="shared" si="8"/>
        <v>0</v>
      </c>
    </row>
    <row r="52" spans="1:11" s="1" customFormat="1" x14ac:dyDescent="0.25">
      <c r="A52" s="5" t="s">
        <v>111</v>
      </c>
      <c r="B52" s="5"/>
      <c r="C52" s="5"/>
      <c r="D52" s="7" t="s">
        <v>112</v>
      </c>
      <c r="E52" s="5" t="s">
        <v>2</v>
      </c>
      <c r="F52" s="8"/>
      <c r="G52" s="4"/>
      <c r="H52" s="4"/>
      <c r="I52" s="4"/>
      <c r="J52" s="4"/>
      <c r="K52" s="4"/>
    </row>
    <row r="53" spans="1:11" ht="30" x14ac:dyDescent="0.25">
      <c r="A53" s="3" t="s">
        <v>113</v>
      </c>
      <c r="B53" s="3" t="s">
        <v>4</v>
      </c>
      <c r="C53" s="3" t="s">
        <v>114</v>
      </c>
      <c r="D53" s="6" t="s">
        <v>115</v>
      </c>
      <c r="E53" s="3" t="s">
        <v>7</v>
      </c>
      <c r="F53" s="4">
        <v>73.710000000000008</v>
      </c>
      <c r="G53" s="4"/>
      <c r="H53" s="4">
        <f t="shared" si="6"/>
        <v>0</v>
      </c>
      <c r="I53" s="4"/>
      <c r="J53" s="4">
        <f t="shared" si="7"/>
        <v>0</v>
      </c>
      <c r="K53" s="4">
        <f t="shared" si="8"/>
        <v>0</v>
      </c>
    </row>
    <row r="54" spans="1:11" ht="30" x14ac:dyDescent="0.25">
      <c r="A54" s="3" t="s">
        <v>116</v>
      </c>
      <c r="B54" s="3" t="s">
        <v>4</v>
      </c>
      <c r="C54" s="3" t="s">
        <v>117</v>
      </c>
      <c r="D54" s="6" t="s">
        <v>118</v>
      </c>
      <c r="E54" s="3" t="s">
        <v>7</v>
      </c>
      <c r="F54" s="4">
        <v>73.709999999999994</v>
      </c>
      <c r="G54" s="4"/>
      <c r="H54" s="4">
        <f t="shared" si="6"/>
        <v>0</v>
      </c>
      <c r="I54" s="4"/>
      <c r="J54" s="4">
        <f t="shared" si="7"/>
        <v>0</v>
      </c>
      <c r="K54" s="4">
        <f t="shared" si="8"/>
        <v>0</v>
      </c>
    </row>
    <row r="55" spans="1:11" ht="30" x14ac:dyDescent="0.25">
      <c r="A55" s="3" t="s">
        <v>119</v>
      </c>
      <c r="B55" s="3" t="s">
        <v>4</v>
      </c>
      <c r="C55" s="3" t="s">
        <v>120</v>
      </c>
      <c r="D55" s="6" t="s">
        <v>121</v>
      </c>
      <c r="E55" s="3" t="s">
        <v>7</v>
      </c>
      <c r="F55" s="4">
        <v>73.709999999999994</v>
      </c>
      <c r="G55" s="4"/>
      <c r="H55" s="4">
        <f t="shared" si="6"/>
        <v>0</v>
      </c>
      <c r="I55" s="4"/>
      <c r="J55" s="4">
        <f t="shared" si="7"/>
        <v>0</v>
      </c>
      <c r="K55" s="4">
        <f t="shared" si="8"/>
        <v>0</v>
      </c>
    </row>
    <row r="56" spans="1:11" ht="30" x14ac:dyDescent="0.25">
      <c r="A56" s="3" t="s">
        <v>122</v>
      </c>
      <c r="B56" s="3" t="s">
        <v>4</v>
      </c>
      <c r="C56" s="3" t="s">
        <v>123</v>
      </c>
      <c r="D56" s="6" t="s">
        <v>124</v>
      </c>
      <c r="E56" s="3" t="s">
        <v>7</v>
      </c>
      <c r="F56" s="4">
        <v>933</v>
      </c>
      <c r="G56" s="4"/>
      <c r="H56" s="4">
        <f t="shared" si="6"/>
        <v>0</v>
      </c>
      <c r="I56" s="4"/>
      <c r="J56" s="4">
        <f t="shared" si="7"/>
        <v>0</v>
      </c>
      <c r="K56" s="4">
        <f t="shared" si="8"/>
        <v>0</v>
      </c>
    </row>
    <row r="57" spans="1:11" ht="30" x14ac:dyDescent="0.25">
      <c r="A57" s="3" t="s">
        <v>125</v>
      </c>
      <c r="B57" s="3" t="s">
        <v>4</v>
      </c>
      <c r="C57" s="3" t="s">
        <v>126</v>
      </c>
      <c r="D57" s="6" t="s">
        <v>127</v>
      </c>
      <c r="E57" s="3" t="s">
        <v>7</v>
      </c>
      <c r="F57" s="4">
        <v>933</v>
      </c>
      <c r="G57" s="4"/>
      <c r="H57" s="4">
        <f t="shared" si="6"/>
        <v>0</v>
      </c>
      <c r="I57" s="4"/>
      <c r="J57" s="4">
        <f t="shared" si="7"/>
        <v>0</v>
      </c>
      <c r="K57" s="4">
        <f t="shared" si="8"/>
        <v>0</v>
      </c>
    </row>
    <row r="58" spans="1:11" s="1" customFormat="1" x14ac:dyDescent="0.25">
      <c r="A58" s="5"/>
      <c r="B58" s="5"/>
      <c r="C58" s="5"/>
      <c r="D58" s="7" t="s">
        <v>145</v>
      </c>
      <c r="E58" s="5" t="s">
        <v>2</v>
      </c>
      <c r="F58" s="8"/>
      <c r="G58" s="4"/>
      <c r="H58" s="4">
        <f>SUM(H53:H57)</f>
        <v>0</v>
      </c>
      <c r="I58" s="4"/>
      <c r="J58" s="4">
        <f>SUM(J53:J57)</f>
        <v>0</v>
      </c>
      <c r="K58" s="4">
        <f t="shared" si="8"/>
        <v>0</v>
      </c>
    </row>
    <row r="59" spans="1:11" s="1" customFormat="1" x14ac:dyDescent="0.25">
      <c r="A59" s="5" t="s">
        <v>128</v>
      </c>
      <c r="B59" s="5"/>
      <c r="C59" s="5"/>
      <c r="D59" s="7" t="s">
        <v>129</v>
      </c>
      <c r="E59" s="5" t="s">
        <v>2</v>
      </c>
      <c r="F59" s="8"/>
      <c r="G59" s="4"/>
      <c r="H59" s="4"/>
      <c r="I59" s="4"/>
      <c r="J59" s="4"/>
      <c r="K59" s="4"/>
    </row>
    <row r="60" spans="1:11" x14ac:dyDescent="0.25">
      <c r="A60" s="3" t="s">
        <v>130</v>
      </c>
      <c r="B60" s="3" t="s">
        <v>9</v>
      </c>
      <c r="C60" s="3" t="s">
        <v>131</v>
      </c>
      <c r="D60" s="6" t="s">
        <v>132</v>
      </c>
      <c r="E60" s="3" t="s">
        <v>88</v>
      </c>
      <c r="F60" s="4">
        <v>60</v>
      </c>
      <c r="G60" s="4"/>
      <c r="H60" s="4">
        <f t="shared" si="6"/>
        <v>0</v>
      </c>
      <c r="I60" s="4"/>
      <c r="J60" s="4">
        <f t="shared" si="7"/>
        <v>0</v>
      </c>
      <c r="K60" s="4">
        <f t="shared" si="8"/>
        <v>0</v>
      </c>
    </row>
    <row r="61" spans="1:11" x14ac:dyDescent="0.25">
      <c r="A61" s="3" t="s">
        <v>133</v>
      </c>
      <c r="B61" s="3" t="s">
        <v>90</v>
      </c>
      <c r="C61" s="3" t="s">
        <v>107</v>
      </c>
      <c r="D61" s="6" t="s">
        <v>134</v>
      </c>
      <c r="E61" s="3" t="s">
        <v>92</v>
      </c>
      <c r="F61" s="4">
        <v>1</v>
      </c>
      <c r="G61" s="4"/>
      <c r="H61" s="4">
        <f t="shared" si="6"/>
        <v>0</v>
      </c>
      <c r="I61" s="4"/>
      <c r="J61" s="4">
        <f t="shared" si="7"/>
        <v>0</v>
      </c>
      <c r="K61" s="4">
        <f t="shared" si="8"/>
        <v>0</v>
      </c>
    </row>
    <row r="62" spans="1:11" s="1" customFormat="1" x14ac:dyDescent="0.25">
      <c r="A62" s="5"/>
      <c r="B62" s="5"/>
      <c r="C62" s="5"/>
      <c r="D62" s="7" t="s">
        <v>145</v>
      </c>
      <c r="E62" s="5" t="s">
        <v>2</v>
      </c>
      <c r="F62" s="8"/>
      <c r="G62" s="4"/>
      <c r="H62" s="4">
        <f>SUM(H60:H61)</f>
        <v>0</v>
      </c>
      <c r="I62" s="4"/>
      <c r="J62" s="4">
        <f>SUM(J60:J61)</f>
        <v>0</v>
      </c>
      <c r="K62" s="4">
        <f t="shared" si="8"/>
        <v>0</v>
      </c>
    </row>
    <row r="63" spans="1:11" x14ac:dyDescent="0.25">
      <c r="A63" s="5"/>
      <c r="B63" s="5"/>
      <c r="C63" s="5"/>
      <c r="D63" s="7" t="s">
        <v>144</v>
      </c>
      <c r="E63" s="5"/>
      <c r="F63" s="8"/>
      <c r="G63" s="8"/>
      <c r="H63" s="8">
        <f>SUM(H62,H58,H51,H47,H42,H35,H30,H14,H17)</f>
        <v>0</v>
      </c>
      <c r="I63" s="8"/>
      <c r="J63" s="8">
        <f>SUM(J62,J58,J51,J47,J42,J35,J30,J14,J17)</f>
        <v>0</v>
      </c>
      <c r="K63" s="8">
        <f>SUM(K62,K58,K51,K47,K42,K35,K30,K14,K17)</f>
        <v>0</v>
      </c>
    </row>
    <row r="65" spans="2:2" x14ac:dyDescent="0.25">
      <c r="B65" t="s">
        <v>160</v>
      </c>
    </row>
    <row r="66" spans="2:2" x14ac:dyDescent="0.25">
      <c r="B66" t="s">
        <v>161</v>
      </c>
    </row>
    <row r="67" spans="2:2" x14ac:dyDescent="0.25">
      <c r="B67" t="s">
        <v>162</v>
      </c>
    </row>
    <row r="69" spans="2:2" x14ac:dyDescent="0.25">
      <c r="B69" t="s">
        <v>164</v>
      </c>
    </row>
    <row r="71" spans="2:2" x14ac:dyDescent="0.25">
      <c r="B71" t="s">
        <v>163</v>
      </c>
    </row>
  </sheetData>
  <mergeCells count="1">
    <mergeCell ref="A1:K1"/>
  </mergeCells>
  <pageMargins left="0.51181102362204722" right="0.51181102362204722" top="0.78740157480314965" bottom="0.78740157480314965" header="0.31496062992125984" footer="0.31496062992125984"/>
  <pageSetup paperSize="9" scale="7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ORCAMENTO</vt:lpstr>
      <vt:lpstr>PROPOSTA</vt:lpstr>
      <vt:lpstr>ORCAMENTO!Titulos_de_impressao</vt:lpstr>
      <vt:lpstr>PROPOSTA!Titulos_de_impressao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USUARIO</cp:lastModifiedBy>
  <dcterms:created xsi:type="dcterms:W3CDTF">2022-05-11T16:05:49Z</dcterms:created>
  <dcterms:modified xsi:type="dcterms:W3CDTF">2022-06-06T12:19:42Z</dcterms:modified>
</cp:coreProperties>
</file>